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ranta\RedirectedFolders\Urbanova\Documents\"/>
    </mc:Choice>
  </mc:AlternateContent>
  <xr:revisionPtr revIDLastSave="0" documentId="13_ncr:1_{BA910AEE-98CA-4942-A702-B608A6645A5D}" xr6:coauthVersionLast="47" xr6:coauthVersionMax="47" xr10:uidLastSave="{00000000-0000-0000-0000-000000000000}"/>
  <bookViews>
    <workbookView xWindow="-108" yWindow="-108" windowWidth="23256" windowHeight="12456" xr2:uid="{CE1D6BAE-B679-4378-B6DB-246111A4EE3F}"/>
  </bookViews>
  <sheets>
    <sheet name="Zář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G5" i="1" s="1"/>
  <c r="F6" i="1"/>
  <c r="G6" i="1" s="1"/>
  <c r="F7" i="1"/>
  <c r="G7" i="1" s="1"/>
  <c r="F4" i="1"/>
  <c r="G4" i="1" s="1"/>
  <c r="K5" i="1"/>
  <c r="D10" i="1"/>
  <c r="E10" i="1"/>
  <c r="E9" i="1"/>
  <c r="D9" i="1"/>
  <c r="E5" i="1"/>
  <c r="E6" i="1"/>
  <c r="E4" i="1"/>
  <c r="C7" i="1"/>
  <c r="B7" i="1"/>
  <c r="D5" i="1"/>
  <c r="D6" i="1"/>
  <c r="D4" i="1"/>
  <c r="D7" i="1" l="1"/>
  <c r="E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Kristýna Urbanová</author>
  </authors>
  <commentList>
    <comment ref="K4" authorId="0" shapeId="0" xr:uid="{8017C6C9-AE0D-45C5-A299-3877DB4A3A2F}">
      <text>
        <r>
          <rPr>
            <b/>
            <sz val="9"/>
            <color indexed="81"/>
            <rFont val="Tahoma"/>
            <family val="2"/>
            <charset val="238"/>
          </rPr>
          <t>Kristýna Urbanová:</t>
        </r>
        <r>
          <rPr>
            <sz val="9"/>
            <color indexed="81"/>
            <rFont val="Tahoma"/>
            <family val="2"/>
            <charset val="238"/>
          </rPr>
          <t xml:space="preserve">
Nejstarší datum splatnosti je 5.9.2024</t>
        </r>
      </text>
    </comment>
    <comment ref="K5" authorId="0" shapeId="0" xr:uid="{E8D21CD5-0054-4384-9345-012909BD08C5}">
      <text>
        <r>
          <rPr>
            <b/>
            <sz val="9"/>
            <color indexed="81"/>
            <rFont val="Tahoma"/>
            <family val="2"/>
            <charset val="238"/>
          </rPr>
          <t>Kristýna Urbanová:</t>
        </r>
        <r>
          <rPr>
            <sz val="9"/>
            <color indexed="81"/>
            <rFont val="Tahoma"/>
            <family val="2"/>
            <charset val="238"/>
          </rPr>
          <t xml:space="preserve">
Z toho 446.321 Kč je faktura za leasing splatná 31.12.2028 (každý měsíc se z ní umořuje 8.902 Kč).
Faktura 159.914 Kč je splatná 31.12.2024, všechny ostatní faktury jsou splatné v říjnu.</t>
        </r>
      </text>
    </comment>
    <comment ref="E9" authorId="0" shapeId="0" xr:uid="{75319B7E-3C09-4066-A4F5-7C3AAD55BD51}">
      <text>
        <r>
          <rPr>
            <b/>
            <sz val="9"/>
            <color indexed="81"/>
            <rFont val="Tahoma"/>
            <family val="2"/>
            <charset val="238"/>
          </rPr>
          <t>Kristýna Urbanová:</t>
        </r>
        <r>
          <rPr>
            <sz val="9"/>
            <color indexed="81"/>
            <rFont val="Tahoma"/>
            <family val="2"/>
            <charset val="238"/>
          </rPr>
          <t xml:space="preserve">
150 000 Kč dlužíme od 5.7.
1 400 000 Kč je dle smlouvy splatné 5.10.</t>
        </r>
      </text>
    </comment>
    <comment ref="E10" authorId="0" shapeId="0" xr:uid="{FEA074BD-058F-4E16-AB2A-11281C94E427}">
      <text>
        <r>
          <rPr>
            <b/>
            <sz val="9"/>
            <color indexed="81"/>
            <rFont val="Tahoma"/>
            <family val="2"/>
            <charset val="238"/>
          </rPr>
          <t>Kristýna Urbanová:</t>
        </r>
        <r>
          <rPr>
            <sz val="9"/>
            <color indexed="81"/>
            <rFont val="Tahoma"/>
            <family val="2"/>
            <charset val="238"/>
          </rPr>
          <t xml:space="preserve">
Při rozložení na měsíce dlužíme do SF 255.000 Kč</t>
        </r>
      </text>
    </comment>
    <comment ref="E12" authorId="0" shapeId="0" xr:uid="{95385CC5-1219-467E-94D2-BA742F20B7E9}">
      <text>
        <r>
          <rPr>
            <b/>
            <sz val="9"/>
            <color indexed="81"/>
            <rFont val="Tahoma"/>
            <family val="2"/>
            <charset val="238"/>
          </rPr>
          <t>Kristýna Urbanová:</t>
        </r>
        <r>
          <rPr>
            <sz val="9"/>
            <color indexed="81"/>
            <rFont val="Tahoma"/>
            <family val="2"/>
            <charset val="238"/>
          </rPr>
          <t xml:space="preserve">
Z toho 27.510 Kč splatné 30.9.
U zbytku jsem domluvená, že nám počkají do konce roku.</t>
        </r>
      </text>
    </comment>
    <comment ref="F14" authorId="0" shapeId="0" xr:uid="{1AE1FBF7-3FC3-4600-B748-42B759BC8C58}">
      <text>
        <r>
          <rPr>
            <b/>
            <sz val="9"/>
            <color indexed="81"/>
            <rFont val="Tahoma"/>
            <family val="2"/>
            <charset val="238"/>
          </rPr>
          <t>Kristýna Urbanová:</t>
        </r>
        <r>
          <rPr>
            <sz val="9"/>
            <color indexed="81"/>
            <rFont val="Tahoma"/>
            <family val="2"/>
            <charset val="238"/>
          </rPr>
          <t xml:space="preserve">
Spl. 7.10</t>
        </r>
      </text>
    </comment>
    <comment ref="F15" authorId="0" shapeId="0" xr:uid="{6E1E1EE6-8542-44A3-BFAE-6BC238EEFB3A}">
      <text>
        <r>
          <rPr>
            <b/>
            <sz val="9"/>
            <color indexed="81"/>
            <rFont val="Tahoma"/>
            <family val="2"/>
            <charset val="238"/>
          </rPr>
          <t>Kristýna Urbanová:</t>
        </r>
        <r>
          <rPr>
            <sz val="9"/>
            <color indexed="81"/>
            <rFont val="Tahoma"/>
            <family val="2"/>
            <charset val="238"/>
          </rPr>
          <t xml:space="preserve">
Spl. 15.10.</t>
        </r>
      </text>
    </comment>
  </commentList>
</comments>
</file>

<file path=xl/sharedStrings.xml><?xml version="1.0" encoding="utf-8"?>
<sst xmlns="http://schemas.openxmlformats.org/spreadsheetml/2006/main" count="34" uniqueCount="33">
  <si>
    <t>Organizace</t>
  </si>
  <si>
    <t>MŠ 1</t>
  </si>
  <si>
    <t>MŠ 2</t>
  </si>
  <si>
    <t>ZŠ</t>
  </si>
  <si>
    <t>Rozpočet</t>
  </si>
  <si>
    <t>Plnění</t>
  </si>
  <si>
    <t>Plnění v %</t>
  </si>
  <si>
    <t>Celkem</t>
  </si>
  <si>
    <t>MA</t>
  </si>
  <si>
    <t>Sociální fond</t>
  </si>
  <si>
    <t>Faktury</t>
  </si>
  <si>
    <t>Po splatnosti</t>
  </si>
  <si>
    <t>Ostatní</t>
  </si>
  <si>
    <t>Doplatit do konce roku</t>
  </si>
  <si>
    <t>K 30. 9. mělo být zaplaceno</t>
  </si>
  <si>
    <t>Dluh k 30.9.</t>
  </si>
  <si>
    <t>Aktuální stav k 3.10.</t>
  </si>
  <si>
    <t>Nezaplacené příspěvky Mikroregionům</t>
  </si>
  <si>
    <t>Nevyplacená programová podpora</t>
  </si>
  <si>
    <t>Pojištění majetku</t>
  </si>
  <si>
    <t>Dopravní obslužnost - příspěvek ZK</t>
  </si>
  <si>
    <t>KB</t>
  </si>
  <si>
    <t>KB SF</t>
  </si>
  <si>
    <t>Pokladna</t>
  </si>
  <si>
    <t>ČNB</t>
  </si>
  <si>
    <t>ČS</t>
  </si>
  <si>
    <t>ČS úvěr</t>
  </si>
  <si>
    <t>ČSOB kontokorent</t>
  </si>
  <si>
    <t>ČSOB úvěr</t>
  </si>
  <si>
    <t>ČSOB revolv.</t>
  </si>
  <si>
    <t>Stavy účtů a pokladny k  30. 9. 2024:</t>
  </si>
  <si>
    <t>z toho úvěr po spl.</t>
  </si>
  <si>
    <t>z toho úrok po spl.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</si>
</sst>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3" fontId="0" fillId="0" borderId="0" xfId="0" applyNumberFormat="1"/>
    <xf numFmtId="0" fontId="1" fillId="0" borderId="0" xfId="0" applyFont="1" applyAlignment="1">
      <alignment horizontal="center" vertical="center"/>
    </xf>
    <xf numFmtId="3" fontId="0" fillId="0" borderId="5" xfId="0" applyNumberFormat="1" applyBorder="1"/>
    <xf numFmtId="3" fontId="0" fillId="0" borderId="7" xfId="0" applyNumberForma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0" fillId="0" borderId="9" xfId="0" applyNumberFormat="1" applyBorder="1"/>
    <xf numFmtId="3" fontId="0" fillId="0" borderId="10" xfId="0" applyNumberFormat="1" applyBorder="1"/>
    <xf numFmtId="3" fontId="0" fillId="0" borderId="14" xfId="0" applyNumberFormat="1" applyBorder="1"/>
    <xf numFmtId="0" fontId="1" fillId="0" borderId="1" xfId="0" applyFont="1" applyBorder="1"/>
    <xf numFmtId="3" fontId="1" fillId="0" borderId="15" xfId="0" applyNumberFormat="1" applyFont="1" applyBorder="1"/>
    <xf numFmtId="0" fontId="1" fillId="0" borderId="0" xfId="0" applyFont="1"/>
    <xf numFmtId="0" fontId="1" fillId="0" borderId="12" xfId="0" applyFont="1" applyBorder="1"/>
    <xf numFmtId="0" fontId="1" fillId="0" borderId="13" xfId="0" applyFont="1" applyBorder="1"/>
    <xf numFmtId="0" fontId="1" fillId="0" borderId="6" xfId="0" applyFont="1" applyBorder="1"/>
    <xf numFmtId="0" fontId="1" fillId="0" borderId="2" xfId="0" applyFont="1" applyBorder="1"/>
    <xf numFmtId="3" fontId="0" fillId="0" borderId="3" xfId="0" applyNumberFormat="1" applyBorder="1"/>
    <xf numFmtId="3" fontId="1" fillId="0" borderId="4" xfId="0" applyNumberFormat="1" applyFont="1" applyBorder="1"/>
    <xf numFmtId="3" fontId="1" fillId="0" borderId="8" xfId="0" applyNumberFormat="1" applyFont="1" applyBorder="1"/>
    <xf numFmtId="3" fontId="1" fillId="0" borderId="0" xfId="0" applyNumberFormat="1" applyFont="1"/>
    <xf numFmtId="3" fontId="3" fillId="0" borderId="19" xfId="0" applyNumberFormat="1" applyFont="1" applyBorder="1"/>
    <xf numFmtId="0" fontId="1" fillId="0" borderId="20" xfId="0" applyFont="1" applyBorder="1"/>
    <xf numFmtId="3" fontId="1" fillId="0" borderId="21" xfId="0" applyNumberFormat="1" applyFont="1" applyBorder="1"/>
    <xf numFmtId="3" fontId="1" fillId="0" borderId="22" xfId="0" applyNumberFormat="1" applyFont="1" applyBorder="1"/>
    <xf numFmtId="3" fontId="0" fillId="0" borderId="4" xfId="0" applyNumberFormat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1" fillId="0" borderId="26" xfId="0" applyNumberFormat="1" applyFont="1" applyBorder="1"/>
    <xf numFmtId="3" fontId="1" fillId="0" borderId="11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2" xfId="0" applyBorder="1"/>
    <xf numFmtId="3" fontId="2" fillId="0" borderId="12" xfId="0" applyNumberFormat="1" applyFont="1" applyBorder="1"/>
    <xf numFmtId="0" fontId="0" fillId="0" borderId="13" xfId="0" applyBorder="1"/>
    <xf numFmtId="3" fontId="0" fillId="0" borderId="13" xfId="0" applyNumberFormat="1" applyBorder="1"/>
    <xf numFmtId="0" fontId="0" fillId="0" borderId="1" xfId="0" applyBorder="1"/>
    <xf numFmtId="3" fontId="0" fillId="0" borderId="1" xfId="0" applyNumberFormat="1" applyBorder="1"/>
    <xf numFmtId="0" fontId="0" fillId="0" borderId="29" xfId="0" applyBorder="1"/>
    <xf numFmtId="0" fontId="0" fillId="0" borderId="16" xfId="0" applyBorder="1"/>
    <xf numFmtId="0" fontId="0" fillId="0" borderId="17" xfId="0" applyBorder="1"/>
    <xf numFmtId="0" fontId="0" fillId="0" borderId="30" xfId="0" applyBorder="1"/>
    <xf numFmtId="0" fontId="0" fillId="0" borderId="18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4" fontId="2" fillId="0" borderId="36" xfId="0" applyNumberFormat="1" applyFont="1" applyBorder="1"/>
    <xf numFmtId="0" fontId="1" fillId="0" borderId="28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34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34" xfId="0" applyBorder="1" applyAlignment="1">
      <alignment horizontal="center"/>
    </xf>
    <xf numFmtId="4" fontId="0" fillId="0" borderId="5" xfId="0" applyNumberFormat="1" applyBorder="1" applyAlignment="1">
      <alignment horizontal="right"/>
    </xf>
    <xf numFmtId="4" fontId="0" fillId="0" borderId="24" xfId="0" applyNumberForma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" fontId="0" fillId="0" borderId="3" xfId="0" applyNumberFormat="1" applyBorder="1" applyAlignment="1">
      <alignment horizontal="righ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BC48B-3CA0-4A59-87AF-D28902978E8E}">
  <dimension ref="A2:K26"/>
  <sheetViews>
    <sheetView tabSelected="1" workbookViewId="0">
      <selection activeCell="J16" sqref="J16"/>
    </sheetView>
  </sheetViews>
  <sheetFormatPr defaultRowHeight="14.4" x14ac:dyDescent="0.3"/>
  <cols>
    <col min="1" max="1" width="11.77734375" customWidth="1"/>
    <col min="2" max="2" width="12.44140625" customWidth="1"/>
    <col min="3" max="3" width="10.77734375" customWidth="1"/>
    <col min="4" max="4" width="7.21875" customWidth="1"/>
    <col min="5" max="5" width="10.44140625" customWidth="1"/>
    <col min="6" max="6" width="13.77734375" customWidth="1"/>
    <col min="7" max="7" width="12.33203125" customWidth="1"/>
    <col min="10" max="10" width="13.33203125" customWidth="1"/>
    <col min="11" max="11" width="11.33203125" customWidth="1"/>
  </cols>
  <sheetData>
    <row r="2" spans="1:11" ht="15" thickBot="1" x14ac:dyDescent="0.35"/>
    <row r="3" spans="1:11" s="2" customFormat="1" ht="38.4" customHeight="1" thickBot="1" x14ac:dyDescent="0.35">
      <c r="A3" s="5" t="s">
        <v>0</v>
      </c>
      <c r="B3" s="5" t="s">
        <v>4</v>
      </c>
      <c r="C3" s="5" t="s">
        <v>5</v>
      </c>
      <c r="D3" s="6" t="s">
        <v>6</v>
      </c>
      <c r="E3" s="6" t="s">
        <v>13</v>
      </c>
      <c r="F3" s="6" t="s">
        <v>14</v>
      </c>
      <c r="G3" s="6" t="s">
        <v>15</v>
      </c>
      <c r="I3"/>
      <c r="J3" s="30" t="s">
        <v>10</v>
      </c>
      <c r="K3" s="31" t="s">
        <v>16</v>
      </c>
    </row>
    <row r="4" spans="1:11" x14ac:dyDescent="0.3">
      <c r="A4" s="22" t="s">
        <v>1</v>
      </c>
      <c r="B4" s="7">
        <v>3289000</v>
      </c>
      <c r="C4" s="17">
        <v>1750000</v>
      </c>
      <c r="D4" s="17">
        <f>(C4/B4)*100</f>
        <v>53.207661903314076</v>
      </c>
      <c r="E4" s="17">
        <f>B4-C4</f>
        <v>1539000</v>
      </c>
      <c r="F4" s="17">
        <f>B4/12*9</f>
        <v>2466750</v>
      </c>
      <c r="G4" s="25">
        <f>F4-C4</f>
        <v>716750</v>
      </c>
      <c r="J4" s="32" t="s">
        <v>11</v>
      </c>
      <c r="K4" s="33">
        <v>1774397</v>
      </c>
    </row>
    <row r="5" spans="1:11" ht="15" thickBot="1" x14ac:dyDescent="0.35">
      <c r="A5" s="13" t="s">
        <v>2</v>
      </c>
      <c r="B5" s="8">
        <v>1740000</v>
      </c>
      <c r="C5" s="3">
        <v>910000</v>
      </c>
      <c r="D5" s="3">
        <f t="shared" ref="D5:D7" si="0">(C5/B5)*100</f>
        <v>52.298850574712638</v>
      </c>
      <c r="E5" s="3">
        <f t="shared" ref="E5:E6" si="1">B5-C5</f>
        <v>830000</v>
      </c>
      <c r="F5" s="3">
        <f t="shared" ref="F5:F7" si="2">B5/12*9</f>
        <v>1305000</v>
      </c>
      <c r="G5" s="26">
        <f t="shared" ref="G5:G7" si="3">F5-C5</f>
        <v>395000</v>
      </c>
      <c r="J5" s="34" t="s">
        <v>12</v>
      </c>
      <c r="K5" s="35">
        <f>K6-K4</f>
        <v>6561578</v>
      </c>
    </row>
    <row r="6" spans="1:11" ht="15" thickBot="1" x14ac:dyDescent="0.35">
      <c r="A6" s="14" t="s">
        <v>3</v>
      </c>
      <c r="B6" s="9">
        <v>8000000</v>
      </c>
      <c r="C6" s="27">
        <v>4800000</v>
      </c>
      <c r="D6" s="27">
        <f t="shared" si="0"/>
        <v>60</v>
      </c>
      <c r="E6" s="27">
        <f t="shared" si="1"/>
        <v>3200000</v>
      </c>
      <c r="F6" s="27">
        <f t="shared" si="2"/>
        <v>6000000</v>
      </c>
      <c r="G6" s="28">
        <f t="shared" si="3"/>
        <v>1200000</v>
      </c>
      <c r="J6" s="36" t="s">
        <v>7</v>
      </c>
      <c r="K6" s="37">
        <v>8335975</v>
      </c>
    </row>
    <row r="7" spans="1:11" s="12" customFormat="1" ht="15" thickBot="1" x14ac:dyDescent="0.35">
      <c r="A7" s="10" t="s">
        <v>7</v>
      </c>
      <c r="B7" s="11">
        <f>SUM(B4:B6)</f>
        <v>13029000</v>
      </c>
      <c r="C7" s="23">
        <f>SUM(C4:C6)</f>
        <v>7460000</v>
      </c>
      <c r="D7" s="23">
        <f t="shared" si="0"/>
        <v>57.25688847954563</v>
      </c>
      <c r="E7" s="24">
        <f t="shared" ref="E7" si="4">SUM(E4:E6)</f>
        <v>5569000</v>
      </c>
      <c r="F7" s="29">
        <f t="shared" si="2"/>
        <v>9771750</v>
      </c>
      <c r="G7" s="21">
        <f t="shared" si="3"/>
        <v>2311750</v>
      </c>
    </row>
    <row r="8" spans="1:11" ht="15" thickBot="1" x14ac:dyDescent="0.35"/>
    <row r="9" spans="1:11" x14ac:dyDescent="0.3">
      <c r="A9" s="16" t="s">
        <v>8</v>
      </c>
      <c r="B9" s="17">
        <v>5600000</v>
      </c>
      <c r="C9" s="17">
        <v>4050000</v>
      </c>
      <c r="D9" s="17">
        <f>(C9/B9)*100</f>
        <v>72.321428571428569</v>
      </c>
      <c r="E9" s="18">
        <f>B9-C9</f>
        <v>1550000</v>
      </c>
      <c r="F9" s="20"/>
      <c r="G9" s="20"/>
    </row>
    <row r="10" spans="1:11" x14ac:dyDescent="0.3">
      <c r="A10" s="15" t="s">
        <v>9</v>
      </c>
      <c r="B10" s="4">
        <v>900000</v>
      </c>
      <c r="C10" s="4">
        <v>480000</v>
      </c>
      <c r="D10" s="4">
        <f>(C10/B10)*100</f>
        <v>53.333333333333336</v>
      </c>
      <c r="E10" s="19">
        <f>B10-C10</f>
        <v>420000</v>
      </c>
      <c r="F10" s="20"/>
      <c r="G10" s="20"/>
    </row>
    <row r="12" spans="1:11" x14ac:dyDescent="0.3">
      <c r="A12" s="67" t="s">
        <v>17</v>
      </c>
      <c r="B12" s="67"/>
      <c r="C12" s="67"/>
      <c r="D12" s="67"/>
      <c r="E12" s="66">
        <v>857000</v>
      </c>
      <c r="F12" s="66"/>
    </row>
    <row r="13" spans="1:11" x14ac:dyDescent="0.3">
      <c r="A13" s="67" t="s">
        <v>18</v>
      </c>
      <c r="B13" s="67"/>
      <c r="C13" s="67"/>
      <c r="D13" s="67"/>
      <c r="E13" s="1"/>
      <c r="F13" s="1">
        <v>223000</v>
      </c>
    </row>
    <row r="14" spans="1:11" x14ac:dyDescent="0.3">
      <c r="A14" s="67" t="s">
        <v>19</v>
      </c>
      <c r="B14" s="67"/>
      <c r="C14" s="67"/>
      <c r="D14" s="67"/>
      <c r="E14" s="1"/>
      <c r="F14" s="1">
        <v>331374</v>
      </c>
    </row>
    <row r="15" spans="1:11" x14ac:dyDescent="0.3">
      <c r="A15" s="67" t="s">
        <v>20</v>
      </c>
      <c r="B15" s="67"/>
      <c r="C15" s="67"/>
      <c r="D15" s="67"/>
      <c r="E15" s="1"/>
      <c r="F15" s="1">
        <v>276600</v>
      </c>
    </row>
    <row r="16" spans="1:11" x14ac:dyDescent="0.3">
      <c r="A16" s="12"/>
    </row>
    <row r="17" spans="1:7" ht="15" thickBot="1" x14ac:dyDescent="0.35">
      <c r="A17" s="55" t="s">
        <v>30</v>
      </c>
      <c r="B17" s="55"/>
      <c r="C17" s="55"/>
      <c r="D17" s="55"/>
    </row>
    <row r="18" spans="1:7" x14ac:dyDescent="0.3">
      <c r="A18" s="62" t="s">
        <v>21</v>
      </c>
      <c r="B18" s="63"/>
      <c r="C18" s="68">
        <v>3691.63</v>
      </c>
      <c r="D18" s="68"/>
      <c r="E18" s="38"/>
      <c r="F18" s="39"/>
      <c r="G18" s="40"/>
    </row>
    <row r="19" spans="1:7" x14ac:dyDescent="0.3">
      <c r="A19" s="64" t="s">
        <v>22</v>
      </c>
      <c r="B19" s="65"/>
      <c r="C19" s="60">
        <v>49357.98</v>
      </c>
      <c r="D19" s="60"/>
      <c r="E19" s="41"/>
      <c r="G19" s="42"/>
    </row>
    <row r="20" spans="1:7" x14ac:dyDescent="0.3">
      <c r="A20" s="64" t="s">
        <v>23</v>
      </c>
      <c r="B20" s="65"/>
      <c r="C20" s="60">
        <v>80625</v>
      </c>
      <c r="D20" s="60"/>
      <c r="E20" s="41"/>
      <c r="G20" s="42"/>
    </row>
    <row r="21" spans="1:7" x14ac:dyDescent="0.3">
      <c r="A21" s="64" t="s">
        <v>24</v>
      </c>
      <c r="B21" s="65"/>
      <c r="C21" s="60">
        <v>386.94</v>
      </c>
      <c r="D21" s="60"/>
      <c r="E21" s="41"/>
      <c r="G21" s="42"/>
    </row>
    <row r="22" spans="1:7" x14ac:dyDescent="0.3">
      <c r="A22" s="64" t="s">
        <v>25</v>
      </c>
      <c r="B22" s="65"/>
      <c r="C22" s="60">
        <v>-60.98</v>
      </c>
      <c r="D22" s="60"/>
      <c r="E22" s="43"/>
      <c r="F22" s="44"/>
      <c r="G22" s="45"/>
    </row>
    <row r="23" spans="1:7" ht="14.4" customHeight="1" x14ac:dyDescent="0.3">
      <c r="A23" s="64" t="s">
        <v>26</v>
      </c>
      <c r="B23" s="65"/>
      <c r="C23" s="60">
        <v>-2947340.86</v>
      </c>
      <c r="D23" s="60"/>
      <c r="E23" s="56" t="s">
        <v>31</v>
      </c>
      <c r="F23" s="57"/>
      <c r="G23" s="52">
        <v>1486324.92</v>
      </c>
    </row>
    <row r="24" spans="1:7" x14ac:dyDescent="0.3">
      <c r="A24" s="64" t="s">
        <v>27</v>
      </c>
      <c r="B24" s="65"/>
      <c r="C24" s="60">
        <v>-13000000</v>
      </c>
      <c r="D24" s="60"/>
      <c r="E24" s="46"/>
      <c r="F24" s="47"/>
      <c r="G24" s="48"/>
    </row>
    <row r="25" spans="1:7" x14ac:dyDescent="0.3">
      <c r="A25" s="64" t="s">
        <v>28</v>
      </c>
      <c r="B25" s="65"/>
      <c r="C25" s="60">
        <v>-39699763.460000001</v>
      </c>
      <c r="D25" s="60"/>
      <c r="E25" s="58" t="s">
        <v>32</v>
      </c>
      <c r="F25" s="59"/>
      <c r="G25" s="52">
        <v>500897.41</v>
      </c>
    </row>
    <row r="26" spans="1:7" ht="15" thickBot="1" x14ac:dyDescent="0.35">
      <c r="A26" s="53" t="s">
        <v>29</v>
      </c>
      <c r="B26" s="54"/>
      <c r="C26" s="61">
        <v>-2499759.5299999998</v>
      </c>
      <c r="D26" s="61"/>
      <c r="E26" s="49"/>
      <c r="F26" s="50"/>
      <c r="G26" s="51"/>
    </row>
  </sheetData>
  <mergeCells count="26">
    <mergeCell ref="C21:D21"/>
    <mergeCell ref="C22:D22"/>
    <mergeCell ref="C23:D23"/>
    <mergeCell ref="C24:D24"/>
    <mergeCell ref="E12:F12"/>
    <mergeCell ref="A12:D12"/>
    <mergeCell ref="A13:D13"/>
    <mergeCell ref="A14:D14"/>
    <mergeCell ref="A15:D15"/>
    <mergeCell ref="C18:D18"/>
    <mergeCell ref="A26:B26"/>
    <mergeCell ref="A17:D17"/>
    <mergeCell ref="E23:F23"/>
    <mergeCell ref="E25:F25"/>
    <mergeCell ref="C25:D25"/>
    <mergeCell ref="C26:D26"/>
    <mergeCell ref="A18:B18"/>
    <mergeCell ref="A19:B19"/>
    <mergeCell ref="A20:B20"/>
    <mergeCell ref="A21:B21"/>
    <mergeCell ref="A22:B22"/>
    <mergeCell ref="A23:B23"/>
    <mergeCell ref="A24:B24"/>
    <mergeCell ref="A25:B25"/>
    <mergeCell ref="C19:D19"/>
    <mergeCell ref="C20:D20"/>
  </mergeCells>
  <pageMargins left="0.7" right="0.7" top="0.78740157499999996" bottom="0.78740157499999996" header="0.3" footer="0.3"/>
  <ignoredErrors>
    <ignoredError sqref="D7" formula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Září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Kristýna Holišová</dc:creator>
  <cp:lastModifiedBy>Kristýna Holišová</cp:lastModifiedBy>
  <dcterms:created xsi:type="dcterms:W3CDTF">2024-09-26T05:39:19Z</dcterms:created>
  <dcterms:modified xsi:type="dcterms:W3CDTF">2024-10-03T11:59:51Z</dcterms:modified>
</cp:coreProperties>
</file>