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8_{51C9C1B4-578F-4718-A1C5-90821E0B9466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S25" i="1"/>
  <c r="T25" i="1" s="1"/>
  <c r="R25" i="1"/>
  <c r="P25" i="1"/>
  <c r="S24" i="1"/>
  <c r="R24" i="1"/>
  <c r="S20" i="1"/>
  <c r="S17" i="1" l="1"/>
  <c r="S6" i="1"/>
  <c r="P17" i="1"/>
  <c r="R17" i="1" s="1"/>
  <c r="S11" i="1"/>
  <c r="P11" i="1"/>
  <c r="R11" i="1" s="1"/>
  <c r="P10" i="1"/>
  <c r="P9" i="1"/>
  <c r="P8" i="1"/>
  <c r="P26" i="1"/>
  <c r="P23" i="1"/>
  <c r="R23" i="1" s="1"/>
  <c r="P24" i="1"/>
  <c r="P22" i="1"/>
  <c r="P21" i="1"/>
  <c r="P20" i="1"/>
  <c r="P18" i="1"/>
  <c r="R18" i="1" s="1"/>
  <c r="P16" i="1"/>
  <c r="R16" i="1" s="1"/>
  <c r="P15" i="1"/>
  <c r="P14" i="1"/>
  <c r="P13" i="1"/>
  <c r="P12" i="1"/>
  <c r="P7" i="1"/>
  <c r="P6" i="1"/>
  <c r="P5" i="1"/>
  <c r="S18" i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L27" i="1"/>
  <c r="K27" i="1"/>
  <c r="J27" i="1"/>
  <c r="I27" i="1"/>
  <c r="H27" i="1"/>
  <c r="G27" i="1"/>
  <c r="F27" i="1"/>
  <c r="E27" i="1"/>
  <c r="R6" i="1" l="1"/>
  <c r="T6" i="1" s="1"/>
  <c r="R20" i="1"/>
  <c r="T17" i="1"/>
  <c r="T18" i="1"/>
  <c r="T11" i="1"/>
  <c r="S19" i="1"/>
  <c r="S14" i="1"/>
  <c r="S26" i="1"/>
  <c r="T26" i="1" s="1"/>
  <c r="S23" i="1"/>
  <c r="T23" i="1" s="1"/>
  <c r="S22" i="1"/>
  <c r="S16" i="1"/>
  <c r="T16" i="1" s="1"/>
  <c r="S12" i="1"/>
  <c r="S5" i="1"/>
  <c r="T24" i="1" l="1"/>
  <c r="S28" i="1"/>
  <c r="Q28" i="1"/>
  <c r="O27" i="1"/>
  <c r="M27" i="1"/>
  <c r="D27" i="1"/>
  <c r="N27" i="1"/>
  <c r="R22" i="1"/>
  <c r="T22" i="1" s="1"/>
  <c r="P19" i="1"/>
  <c r="R19" i="1" s="1"/>
  <c r="T19" i="1" s="1"/>
  <c r="R14" i="1"/>
  <c r="T14" i="1" s="1"/>
  <c r="R12" i="1"/>
  <c r="T12" i="1" s="1"/>
  <c r="D29" i="1" l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R5" i="1"/>
  <c r="T5" i="1" s="1"/>
  <c r="P27" i="1"/>
  <c r="Q27" i="1" s="1"/>
  <c r="T20" i="1"/>
  <c r="R28" i="1" l="1"/>
  <c r="T28" i="1" s="1"/>
</calcChain>
</file>

<file path=xl/sharedStrings.xml><?xml version="1.0" encoding="utf-8"?>
<sst xmlns="http://schemas.openxmlformats.org/spreadsheetml/2006/main" count="34" uniqueCount="34">
  <si>
    <t xml:space="preserve">Telev.kab.rozvod </t>
  </si>
  <si>
    <t>Klub – investice</t>
  </si>
  <si>
    <t>Participativní projekty</t>
  </si>
  <si>
    <t>Ostatní</t>
  </si>
  <si>
    <t>celkem</t>
  </si>
  <si>
    <t>v tis Kč</t>
  </si>
  <si>
    <t>Plnění</t>
  </si>
  <si>
    <t>§</t>
  </si>
  <si>
    <t>rozpočet</t>
  </si>
  <si>
    <t>kumulace</t>
  </si>
  <si>
    <t>Plánovací smlouva L. Zeman-kanalizace</t>
  </si>
  <si>
    <t>Klidové centrum PD</t>
  </si>
  <si>
    <t>Celkem čerpání rozpočtu</t>
  </si>
  <si>
    <t>Popis</t>
  </si>
  <si>
    <t>Kumulace</t>
  </si>
  <si>
    <t>Plánovací smlouva Libor Zeman-voda</t>
  </si>
  <si>
    <t>%</t>
  </si>
  <si>
    <t>Harmonogram  investic 2024</t>
  </si>
  <si>
    <t>DPS komunikace k. č.p. 1046</t>
  </si>
  <si>
    <t>plnění do I.24</t>
  </si>
  <si>
    <t>Parkoviště Sídliště nad MŠ</t>
  </si>
  <si>
    <t>DPS chodník od Sídliště po pana Klestila</t>
  </si>
  <si>
    <t>DPS parkoviště pod COOP Sídliště</t>
  </si>
  <si>
    <t>DPS Lávka a chodník Rožnovská ul.-Tesco</t>
  </si>
  <si>
    <t>DPS parkovací plocha u COOP Horní konec</t>
  </si>
  <si>
    <t>Nabíječka elektromobilů u Klubu</t>
  </si>
  <si>
    <t>Vodovod Čertoryje a Pod Javorníkem</t>
  </si>
  <si>
    <t xml:space="preserve">DPS kanalizace na ul. V. Procházky </t>
  </si>
  <si>
    <t>MŠ1 - venkovní žaluzie</t>
  </si>
  <si>
    <t>ZŠ posuvná brána</t>
  </si>
  <si>
    <t xml:space="preserve">DPS Hasičská zbrojnice </t>
  </si>
  <si>
    <t>DPS Rekonstrukce KD St. Zubří</t>
  </si>
  <si>
    <t>Územní plán – změna</t>
  </si>
  <si>
    <t>Klimatizace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</si>
</sst>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4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3" fontId="1" fillId="2" borderId="15" xfId="0" applyNumberFormat="1" applyFont="1" applyFill="1" applyBorder="1"/>
    <xf numFmtId="3" fontId="1" fillId="2" borderId="3" xfId="0" applyNumberFormat="1" applyFont="1" applyFill="1" applyBorder="1"/>
    <xf numFmtId="3" fontId="1" fillId="2" borderId="16" xfId="0" applyNumberFormat="1" applyFont="1" applyFill="1" applyBorder="1"/>
    <xf numFmtId="3" fontId="1" fillId="2" borderId="1" xfId="0" applyNumberFormat="1" applyFont="1" applyFill="1" applyBorder="1"/>
    <xf numFmtId="3" fontId="1" fillId="2" borderId="17" xfId="0" applyNumberFormat="1" applyFont="1" applyFill="1" applyBorder="1"/>
    <xf numFmtId="3" fontId="1" fillId="2" borderId="5" xfId="0" applyNumberFormat="1" applyFont="1" applyFill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0" fontId="1" fillId="0" borderId="18" xfId="0" applyFont="1" applyBorder="1"/>
    <xf numFmtId="3" fontId="1" fillId="2" borderId="13" xfId="0" applyNumberFormat="1" applyFont="1" applyFill="1" applyBorder="1"/>
    <xf numFmtId="3" fontId="3" fillId="2" borderId="20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10" fontId="1" fillId="2" borderId="11" xfId="1" applyNumberFormat="1" applyFont="1" applyFill="1" applyBorder="1"/>
    <xf numFmtId="0" fontId="0" fillId="0" borderId="0" xfId="0" applyAlignment="1">
      <alignment horizontal="right"/>
    </xf>
    <xf numFmtId="0" fontId="1" fillId="0" borderId="24" xfId="0" applyFont="1" applyBorder="1"/>
    <xf numFmtId="3" fontId="1" fillId="2" borderId="11" xfId="0" applyNumberFormat="1" applyFont="1" applyFill="1" applyBorder="1"/>
    <xf numFmtId="0" fontId="1" fillId="0" borderId="27" xfId="0" applyFont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1" xfId="0" applyNumberFormat="1" applyFont="1" applyFill="1" applyBorder="1"/>
    <xf numFmtId="0" fontId="1" fillId="0" borderId="32" xfId="0" applyFont="1" applyBorder="1"/>
    <xf numFmtId="3" fontId="1" fillId="2" borderId="33" xfId="0" applyNumberFormat="1" applyFont="1" applyFill="1" applyBorder="1"/>
    <xf numFmtId="3" fontId="1" fillId="2" borderId="34" xfId="0" applyNumberFormat="1" applyFont="1" applyFill="1" applyBorder="1"/>
    <xf numFmtId="3" fontId="1" fillId="2" borderId="36" xfId="0" applyNumberFormat="1" applyFont="1" applyFill="1" applyBorder="1"/>
    <xf numFmtId="0" fontId="1" fillId="0" borderId="37" xfId="0" applyFont="1" applyBorder="1"/>
    <xf numFmtId="3" fontId="1" fillId="2" borderId="21" xfId="0" applyNumberFormat="1" applyFont="1" applyFill="1" applyBorder="1"/>
    <xf numFmtId="3" fontId="1" fillId="2" borderId="38" xfId="0" applyNumberFormat="1" applyFont="1" applyFill="1" applyBorder="1"/>
    <xf numFmtId="3" fontId="1" fillId="2" borderId="19" xfId="0" applyNumberFormat="1" applyFont="1" applyFill="1" applyBorder="1"/>
    <xf numFmtId="0" fontId="1" fillId="0" borderId="41" xfId="0" applyFont="1" applyBorder="1"/>
    <xf numFmtId="3" fontId="1" fillId="2" borderId="26" xfId="0" applyNumberFormat="1" applyFont="1" applyFill="1" applyBorder="1"/>
    <xf numFmtId="3" fontId="1" fillId="2" borderId="42" xfId="0" applyNumberFormat="1" applyFont="1" applyFill="1" applyBorder="1"/>
    <xf numFmtId="3" fontId="1" fillId="2" borderId="40" xfId="0" applyNumberFormat="1" applyFont="1" applyFill="1" applyBorder="1"/>
    <xf numFmtId="17" fontId="5" fillId="2" borderId="10" xfId="0" applyNumberFormat="1" applyFont="1" applyFill="1" applyBorder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0" borderId="2" xfId="0" applyFont="1" applyBorder="1" applyAlignment="1">
      <alignment horizontal="right"/>
    </xf>
    <xf numFmtId="3" fontId="1" fillId="0" borderId="48" xfId="0" applyNumberFormat="1" applyFont="1" applyBorder="1"/>
    <xf numFmtId="3" fontId="3" fillId="4" borderId="4" xfId="0" applyNumberFormat="1" applyFont="1" applyFill="1" applyBorder="1"/>
    <xf numFmtId="3" fontId="7" fillId="4" borderId="4" xfId="0" applyNumberFormat="1" applyFont="1" applyFill="1" applyBorder="1"/>
    <xf numFmtId="3" fontId="3" fillId="5" borderId="10" xfId="0" applyNumberFormat="1" applyFont="1" applyFill="1" applyBorder="1"/>
    <xf numFmtId="0" fontId="8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1" fillId="3" borderId="2" xfId="0" applyNumberFormat="1" applyFont="1" applyFill="1" applyBorder="1" applyAlignment="1">
      <alignment horizontal="right"/>
    </xf>
    <xf numFmtId="3" fontId="1" fillId="2" borderId="4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3" fillId="4" borderId="4" xfId="0" applyNumberFormat="1" applyFont="1" applyFill="1" applyBorder="1" applyAlignment="1">
      <alignment horizontal="right"/>
    </xf>
    <xf numFmtId="3" fontId="1" fillId="0" borderId="0" xfId="0" applyNumberFormat="1" applyFont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1" fillId="6" borderId="0" xfId="0" applyNumberFormat="1" applyFont="1" applyFill="1"/>
    <xf numFmtId="3" fontId="1" fillId="7" borderId="0" xfId="0" applyNumberFormat="1" applyFont="1" applyFill="1"/>
    <xf numFmtId="3" fontId="3" fillId="5" borderId="4" xfId="0" applyNumberFormat="1" applyFont="1" applyFill="1" applyBorder="1"/>
    <xf numFmtId="17" fontId="5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30" xfId="0" applyNumberFormat="1" applyFont="1" applyFill="1" applyBorder="1"/>
    <xf numFmtId="3" fontId="1" fillId="2" borderId="35" xfId="0" applyNumberFormat="1" applyFont="1" applyFill="1" applyBorder="1"/>
    <xf numFmtId="3" fontId="1" fillId="2" borderId="39" xfId="0" applyNumberFormat="1" applyFont="1" applyFill="1" applyBorder="1"/>
    <xf numFmtId="3" fontId="1" fillId="2" borderId="43" xfId="0" applyNumberFormat="1" applyFont="1" applyFill="1" applyBorder="1"/>
    <xf numFmtId="3" fontId="1" fillId="3" borderId="44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0" fillId="0" borderId="46" xfId="0" applyBorder="1" applyAlignment="1">
      <alignment horizontal="center"/>
    </xf>
    <xf numFmtId="3" fontId="3" fillId="5" borderId="6" xfId="0" applyNumberFormat="1" applyFont="1" applyFill="1" applyBorder="1"/>
    <xf numFmtId="10" fontId="1" fillId="0" borderId="50" xfId="0" applyNumberFormat="1" applyFont="1" applyBorder="1" applyAlignment="1">
      <alignment horizontal="right" vertical="center"/>
    </xf>
    <xf numFmtId="3" fontId="1" fillId="3" borderId="44" xfId="0" applyNumberFormat="1" applyFont="1" applyFill="1" applyBorder="1" applyAlignment="1">
      <alignment horizontal="right" vertical="center"/>
    </xf>
    <xf numFmtId="3" fontId="1" fillId="3" borderId="4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3" borderId="25" xfId="0" applyNumberFormat="1" applyFont="1" applyFill="1" applyBorder="1" applyAlignment="1">
      <alignment horizontal="right" vertical="center"/>
    </xf>
    <xf numFmtId="0" fontId="9" fillId="0" borderId="0" xfId="0" applyFont="1"/>
    <xf numFmtId="3" fontId="3" fillId="0" borderId="40" xfId="0" applyNumberFormat="1" applyFont="1" applyBorder="1"/>
    <xf numFmtId="10" fontId="1" fillId="0" borderId="51" xfId="0" applyNumberFormat="1" applyFont="1" applyBorder="1" applyAlignment="1">
      <alignment horizontal="right" vertical="center"/>
    </xf>
    <xf numFmtId="3" fontId="3" fillId="0" borderId="20" xfId="0" applyNumberFormat="1" applyFont="1" applyBorder="1"/>
    <xf numFmtId="10" fontId="1" fillId="0" borderId="23" xfId="0" applyNumberFormat="1" applyFont="1" applyBorder="1" applyAlignment="1">
      <alignment horizontal="right" vertical="center"/>
    </xf>
    <xf numFmtId="0" fontId="9" fillId="0" borderId="52" xfId="0" applyFont="1" applyBorder="1"/>
    <xf numFmtId="3" fontId="3" fillId="0" borderId="2" xfId="0" applyNumberFormat="1" applyFont="1" applyBorder="1"/>
    <xf numFmtId="0" fontId="5" fillId="0" borderId="24" xfId="0" applyFont="1" applyBorder="1"/>
    <xf numFmtId="0" fontId="3" fillId="0" borderId="53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3" fontId="1" fillId="3" borderId="44" xfId="0" applyNumberFormat="1" applyFont="1" applyFill="1" applyBorder="1" applyAlignment="1">
      <alignment horizontal="right"/>
    </xf>
    <xf numFmtId="10" fontId="1" fillId="0" borderId="51" xfId="0" applyNumberFormat="1" applyFont="1" applyBorder="1" applyAlignment="1">
      <alignment horizontal="right"/>
    </xf>
    <xf numFmtId="3" fontId="1" fillId="2" borderId="22" xfId="0" applyNumberFormat="1" applyFont="1" applyFill="1" applyBorder="1"/>
    <xf numFmtId="3" fontId="1" fillId="2" borderId="54" xfId="0" applyNumberFormat="1" applyFont="1" applyFill="1" applyBorder="1"/>
    <xf numFmtId="3" fontId="1" fillId="2" borderId="55" xfId="0" applyNumberFormat="1" applyFont="1" applyFill="1" applyBorder="1"/>
    <xf numFmtId="3" fontId="3" fillId="0" borderId="45" xfId="0" applyNumberFormat="1" applyFont="1" applyBorder="1"/>
    <xf numFmtId="3" fontId="1" fillId="2" borderId="20" xfId="0" applyNumberFormat="1" applyFont="1" applyFill="1" applyBorder="1"/>
    <xf numFmtId="3" fontId="1" fillId="3" borderId="45" xfId="0" applyNumberFormat="1" applyFont="1" applyFill="1" applyBorder="1" applyAlignment="1">
      <alignment horizontal="right"/>
    </xf>
    <xf numFmtId="10" fontId="1" fillId="0" borderId="23" xfId="0" applyNumberFormat="1" applyFont="1" applyBorder="1" applyAlignment="1">
      <alignment horizontal="right"/>
    </xf>
    <xf numFmtId="10" fontId="1" fillId="0" borderId="46" xfId="0" applyNumberFormat="1" applyFont="1" applyBorder="1" applyAlignment="1">
      <alignment horizontal="right" vertical="center"/>
    </xf>
    <xf numFmtId="0" fontId="9" fillId="0" borderId="0" xfId="0" applyFont="1" applyBorder="1"/>
    <xf numFmtId="0" fontId="9" fillId="0" borderId="56" xfId="0" applyFont="1" applyBorder="1"/>
    <xf numFmtId="10" fontId="1" fillId="0" borderId="47" xfId="0" applyNumberFormat="1" applyFont="1" applyBorder="1" applyAlignment="1">
      <alignment horizontal="right" vertical="center"/>
    </xf>
    <xf numFmtId="0" fontId="9" fillId="0" borderId="24" xfId="0" applyFont="1" applyBorder="1"/>
    <xf numFmtId="3" fontId="3" fillId="3" borderId="40" xfId="0" applyNumberFormat="1" applyFont="1" applyFill="1" applyBorder="1" applyAlignment="1">
      <alignment horizontal="right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0" fontId="9" fillId="0" borderId="49" xfId="0" applyFont="1" applyBorder="1"/>
    <xf numFmtId="10" fontId="1" fillId="0" borderId="51" xfId="0" applyNumberFormat="1" applyFont="1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3" fontId="1" fillId="2" borderId="57" xfId="0" applyNumberFormat="1" applyFont="1" applyFill="1" applyBorder="1" applyAlignment="1">
      <alignment vertical="center"/>
    </xf>
    <xf numFmtId="3" fontId="3" fillId="3" borderId="40" xfId="0" applyNumberFormat="1" applyFont="1" applyFill="1" applyBorder="1" applyAlignment="1">
      <alignment horizontal="right" vertical="center"/>
    </xf>
    <xf numFmtId="10" fontId="1" fillId="0" borderId="45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Plán plnění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List1!$D$27:$O$27</c:f>
              <c:numCache>
                <c:formatCode>#,##0</c:formatCode>
                <c:ptCount val="12"/>
                <c:pt idx="0">
                  <c:v>3200</c:v>
                </c:pt>
                <c:pt idx="1">
                  <c:v>6650</c:v>
                </c:pt>
                <c:pt idx="2">
                  <c:v>7260</c:v>
                </c:pt>
                <c:pt idx="3">
                  <c:v>2150</c:v>
                </c:pt>
                <c:pt idx="4">
                  <c:v>2120</c:v>
                </c:pt>
                <c:pt idx="5">
                  <c:v>4120</c:v>
                </c:pt>
                <c:pt idx="6">
                  <c:v>4555</c:v>
                </c:pt>
                <c:pt idx="7">
                  <c:v>900</c:v>
                </c:pt>
                <c:pt idx="8">
                  <c:v>1640</c:v>
                </c:pt>
                <c:pt idx="9">
                  <c:v>250</c:v>
                </c:pt>
                <c:pt idx="10">
                  <c:v>800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Skutečné plnění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List1!$D$30:$P$30</c:f>
              <c:numCache>
                <c:formatCode>#,##0</c:formatCode>
                <c:ptCount val="13"/>
                <c:pt idx="0">
                  <c:v>2421</c:v>
                </c:pt>
                <c:pt idx="1">
                  <c:v>2421</c:v>
                </c:pt>
                <c:pt idx="2">
                  <c:v>2421</c:v>
                </c:pt>
                <c:pt idx="3">
                  <c:v>2421</c:v>
                </c:pt>
                <c:pt idx="4">
                  <c:v>2421</c:v>
                </c:pt>
                <c:pt idx="5">
                  <c:v>2421</c:v>
                </c:pt>
                <c:pt idx="6">
                  <c:v>2421</c:v>
                </c:pt>
                <c:pt idx="7">
                  <c:v>2421</c:v>
                </c:pt>
                <c:pt idx="8">
                  <c:v>2421</c:v>
                </c:pt>
                <c:pt idx="9">
                  <c:v>2421</c:v>
                </c:pt>
                <c:pt idx="10">
                  <c:v>2421</c:v>
                </c:pt>
                <c:pt idx="11">
                  <c:v>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ser>
          <c:idx val="2"/>
          <c:order val="2"/>
          <c:tx>
            <c:v>Kumulace plánu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List1!$D$29:$O$29</c:f>
              <c:numCache>
                <c:formatCode>#,##0</c:formatCode>
                <c:ptCount val="12"/>
                <c:pt idx="0">
                  <c:v>3200</c:v>
                </c:pt>
                <c:pt idx="1">
                  <c:v>9850</c:v>
                </c:pt>
                <c:pt idx="2">
                  <c:v>17110</c:v>
                </c:pt>
                <c:pt idx="3">
                  <c:v>19260</c:v>
                </c:pt>
                <c:pt idx="4">
                  <c:v>21380</c:v>
                </c:pt>
                <c:pt idx="5">
                  <c:v>25500</c:v>
                </c:pt>
                <c:pt idx="6">
                  <c:v>30055</c:v>
                </c:pt>
                <c:pt idx="7">
                  <c:v>30955</c:v>
                </c:pt>
                <c:pt idx="8">
                  <c:v>32595</c:v>
                </c:pt>
                <c:pt idx="9">
                  <c:v>32845</c:v>
                </c:pt>
                <c:pt idx="10">
                  <c:v>33645</c:v>
                </c:pt>
                <c:pt idx="11">
                  <c:v>34645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3-442F-BA26-52A768C2BDCA}"/>
            </c:ext>
          </c:extLst>
        </c:ser>
        <c:ser>
          <c:idx val="3"/>
          <c:order val="3"/>
          <c:tx>
            <c:v>Kumulace skutečného plnění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List1!$D$30:$O$30</c:f>
              <c:numCache>
                <c:formatCode>#,##0</c:formatCode>
                <c:ptCount val="12"/>
                <c:pt idx="0">
                  <c:v>2421</c:v>
                </c:pt>
                <c:pt idx="1">
                  <c:v>2421</c:v>
                </c:pt>
                <c:pt idx="2">
                  <c:v>2421</c:v>
                </c:pt>
                <c:pt idx="3">
                  <c:v>2421</c:v>
                </c:pt>
                <c:pt idx="4">
                  <c:v>2421</c:v>
                </c:pt>
                <c:pt idx="5">
                  <c:v>2421</c:v>
                </c:pt>
                <c:pt idx="6">
                  <c:v>2421</c:v>
                </c:pt>
                <c:pt idx="7">
                  <c:v>2421</c:v>
                </c:pt>
                <c:pt idx="8">
                  <c:v>2421</c:v>
                </c:pt>
                <c:pt idx="9">
                  <c:v>2421</c:v>
                </c:pt>
                <c:pt idx="10">
                  <c:v>2421</c:v>
                </c:pt>
                <c:pt idx="11">
                  <c:v>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33-442F-BA26-52A768C2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056928"/>
        <c:axId val="333057320"/>
      </c:barChart>
      <c:dateAx>
        <c:axId val="3330569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3057320"/>
        <c:crosses val="autoZero"/>
        <c:auto val="1"/>
        <c:lblOffset val="100"/>
        <c:baseTimeUnit val="months"/>
      </c:dateAx>
      <c:valAx>
        <c:axId val="33305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305692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2152651</xdr:colOff>
      <xdr:row>31</xdr:row>
      <xdr:rowOff>47623</xdr:rowOff>
    </xdr:from>
    <xdr:to>
      <xdr:col>17</xdr:col>
      <xdr:colOff>382628</xdr:colOff>
      <xdr:row>56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8"/>
  <sheetViews>
    <sheetView tabSelected="1" topLeftCell="A32" zoomScale="117" zoomScaleNormal="117" workbookViewId="0">
      <selection activeCell="U48" sqref="U48"/>
    </sheetView>
  </sheetViews>
  <sheetFormatPr defaultRowHeight="15" x14ac:dyDescent="0.25"/>
  <cols>
    <col min="1" max="1" width="3.42578125" customWidth="1"/>
    <col min="2" max="2" width="5.85546875" style="50" customWidth="1"/>
    <col min="3" max="3" width="38.85546875" customWidth="1"/>
    <col min="4" max="9" width="6.42578125" bestFit="1" customWidth="1"/>
    <col min="10" max="10" width="6.85546875" customWidth="1"/>
    <col min="11" max="11" width="6.42578125" bestFit="1" customWidth="1"/>
    <col min="12" max="12" width="6.7109375" customWidth="1"/>
    <col min="13" max="14" width="6.42578125" bestFit="1" customWidth="1"/>
    <col min="15" max="15" width="7.7109375" customWidth="1"/>
    <col min="16" max="16" width="8" customWidth="1"/>
    <col min="17" max="17" width="12.7109375" customWidth="1"/>
    <col min="18" max="18" width="8.7109375" style="19" customWidth="1"/>
    <col min="20" max="20" width="9.140625" style="19"/>
  </cols>
  <sheetData>
    <row r="2" spans="2:20" x14ac:dyDescent="0.25">
      <c r="C2" s="3"/>
      <c r="D2" s="75" t="s">
        <v>17</v>
      </c>
      <c r="E2" s="75"/>
      <c r="F2" s="75"/>
      <c r="G2" s="75"/>
      <c r="H2" s="75"/>
      <c r="I2" s="75"/>
      <c r="J2" s="75"/>
      <c r="K2" s="75"/>
      <c r="L2" s="75"/>
      <c r="M2" s="75"/>
      <c r="N2" s="4"/>
      <c r="O2" s="4"/>
      <c r="P2" s="3"/>
    </row>
    <row r="3" spans="2:20" ht="15.75" thickBot="1" x14ac:dyDescent="0.3">
      <c r="C3" s="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2:20" ht="15.75" thickBot="1" x14ac:dyDescent="0.3">
      <c r="B4" s="88" t="s">
        <v>7</v>
      </c>
      <c r="C4" s="86" t="s">
        <v>13</v>
      </c>
      <c r="D4" s="38">
        <v>45292</v>
      </c>
      <c r="E4" s="39">
        <v>45323</v>
      </c>
      <c r="F4" s="39">
        <v>45352</v>
      </c>
      <c r="G4" s="39">
        <v>45383</v>
      </c>
      <c r="H4" s="39">
        <v>45413</v>
      </c>
      <c r="I4" s="39">
        <v>45444</v>
      </c>
      <c r="J4" s="39">
        <v>45474</v>
      </c>
      <c r="K4" s="39">
        <v>45505</v>
      </c>
      <c r="L4" s="39">
        <v>45536</v>
      </c>
      <c r="M4" s="39">
        <v>45566</v>
      </c>
      <c r="N4" s="39">
        <v>45597</v>
      </c>
      <c r="O4" s="59">
        <v>45627</v>
      </c>
      <c r="P4" s="46" t="s">
        <v>4</v>
      </c>
      <c r="Q4" s="40" t="s">
        <v>19</v>
      </c>
      <c r="R4" s="41" t="s">
        <v>8</v>
      </c>
      <c r="S4" s="69" t="s">
        <v>9</v>
      </c>
      <c r="T4" s="70" t="s">
        <v>16</v>
      </c>
    </row>
    <row r="5" spans="2:20" ht="15.75" thickBot="1" x14ac:dyDescent="0.3">
      <c r="B5" s="97">
        <v>2212</v>
      </c>
      <c r="C5" s="34" t="s">
        <v>18</v>
      </c>
      <c r="D5" s="35"/>
      <c r="E5" s="36"/>
      <c r="F5" s="36"/>
      <c r="G5" s="36"/>
      <c r="H5" s="36">
        <v>70</v>
      </c>
      <c r="I5" s="36"/>
      <c r="J5" s="36"/>
      <c r="K5" s="36"/>
      <c r="L5" s="36"/>
      <c r="M5" s="36"/>
      <c r="N5" s="36"/>
      <c r="O5" s="67"/>
      <c r="P5" s="80">
        <f t="shared" ref="P5:P26" si="0">SUM(D5:O5)</f>
        <v>70</v>
      </c>
      <c r="Q5" s="37"/>
      <c r="R5" s="101">
        <f>P5</f>
        <v>70</v>
      </c>
      <c r="S5" s="115">
        <f>Q5</f>
        <v>0</v>
      </c>
      <c r="T5" s="102">
        <f>S5/R5</f>
        <v>0</v>
      </c>
    </row>
    <row r="6" spans="2:20" ht="15.75" thickBot="1" x14ac:dyDescent="0.3">
      <c r="B6" s="98">
        <v>2219</v>
      </c>
      <c r="C6" s="22" t="s">
        <v>20</v>
      </c>
      <c r="D6" s="23"/>
      <c r="E6" s="24"/>
      <c r="F6" s="24"/>
      <c r="G6" s="24"/>
      <c r="H6" s="24"/>
      <c r="I6" s="24">
        <v>1400</v>
      </c>
      <c r="J6" s="24">
        <v>1400</v>
      </c>
      <c r="K6" s="24"/>
      <c r="L6" s="24"/>
      <c r="M6" s="24"/>
      <c r="N6" s="24"/>
      <c r="O6" s="64"/>
      <c r="P6" s="47">
        <f t="shared" si="0"/>
        <v>2800</v>
      </c>
      <c r="Q6" s="25"/>
      <c r="R6" s="73">
        <f>P6+P7+P8+P9+P10</f>
        <v>3570</v>
      </c>
      <c r="S6" s="116">
        <f>Q6+Q7+Q8+Q9+Q10</f>
        <v>0</v>
      </c>
      <c r="T6" s="110">
        <f t="shared" ref="T6:T28" si="1">S6/R6</f>
        <v>0</v>
      </c>
    </row>
    <row r="7" spans="2:20" ht="15.75" thickBot="1" x14ac:dyDescent="0.3">
      <c r="B7" s="90"/>
      <c r="C7" s="111" t="s">
        <v>21</v>
      </c>
      <c r="D7" s="7"/>
      <c r="E7" s="8"/>
      <c r="F7" s="8"/>
      <c r="G7" s="8"/>
      <c r="H7" s="8">
        <v>200</v>
      </c>
      <c r="I7" s="8"/>
      <c r="J7" s="8"/>
      <c r="K7" s="8"/>
      <c r="L7" s="8"/>
      <c r="M7" s="8"/>
      <c r="N7" s="8"/>
      <c r="O7" s="62"/>
      <c r="P7" s="47">
        <f t="shared" si="0"/>
        <v>200</v>
      </c>
      <c r="Q7" s="14"/>
      <c r="R7" s="78"/>
      <c r="S7" s="117"/>
      <c r="T7" s="72"/>
    </row>
    <row r="8" spans="2:20" ht="15.75" thickBot="1" x14ac:dyDescent="0.3">
      <c r="B8" s="91"/>
      <c r="C8" s="111" t="s">
        <v>22</v>
      </c>
      <c r="D8" s="9"/>
      <c r="E8" s="10"/>
      <c r="F8" s="10"/>
      <c r="G8" s="10"/>
      <c r="H8" s="10"/>
      <c r="I8" s="10"/>
      <c r="J8" s="10">
        <v>200</v>
      </c>
      <c r="K8" s="10"/>
      <c r="L8" s="10"/>
      <c r="M8" s="10"/>
      <c r="N8" s="10"/>
      <c r="O8" s="63"/>
      <c r="P8" s="47">
        <f t="shared" si="0"/>
        <v>200</v>
      </c>
      <c r="Q8" s="17"/>
      <c r="R8" s="78"/>
      <c r="S8" s="117"/>
      <c r="T8" s="72"/>
    </row>
    <row r="9" spans="2:20" ht="15.75" thickBot="1" x14ac:dyDescent="0.3">
      <c r="B9" s="91"/>
      <c r="C9" s="111" t="s">
        <v>23</v>
      </c>
      <c r="D9" s="9"/>
      <c r="E9" s="10"/>
      <c r="F9" s="10"/>
      <c r="G9" s="10"/>
      <c r="H9" s="10"/>
      <c r="I9" s="10">
        <v>320</v>
      </c>
      <c r="J9" s="10"/>
      <c r="K9" s="10"/>
      <c r="L9" s="10"/>
      <c r="M9" s="10"/>
      <c r="N9" s="10"/>
      <c r="O9" s="63"/>
      <c r="P9" s="47">
        <f t="shared" si="0"/>
        <v>320</v>
      </c>
      <c r="Q9" s="17"/>
      <c r="R9" s="78"/>
      <c r="S9" s="117"/>
      <c r="T9" s="72"/>
    </row>
    <row r="10" spans="2:20" ht="15.75" thickBot="1" x14ac:dyDescent="0.3">
      <c r="B10" s="99"/>
      <c r="C10" s="112" t="s">
        <v>24</v>
      </c>
      <c r="D10" s="27"/>
      <c r="E10" s="28"/>
      <c r="F10" s="28"/>
      <c r="G10" s="28"/>
      <c r="H10" s="28"/>
      <c r="I10" s="28"/>
      <c r="J10" s="28"/>
      <c r="K10" s="28">
        <v>50</v>
      </c>
      <c r="L10" s="28"/>
      <c r="M10" s="28"/>
      <c r="N10" s="28"/>
      <c r="O10" s="65"/>
      <c r="P10" s="47">
        <f t="shared" si="0"/>
        <v>50</v>
      </c>
      <c r="Q10" s="29"/>
      <c r="R10" s="74"/>
      <c r="S10" s="118"/>
      <c r="T10" s="113"/>
    </row>
    <row r="11" spans="2:20" ht="15.75" thickBot="1" x14ac:dyDescent="0.3">
      <c r="B11" s="92">
        <v>2221</v>
      </c>
      <c r="C11" s="114" t="s">
        <v>25</v>
      </c>
      <c r="D11" s="103"/>
      <c r="E11" s="104"/>
      <c r="F11" s="104"/>
      <c r="G11" s="104">
        <v>150</v>
      </c>
      <c r="H11" s="104"/>
      <c r="I11" s="104"/>
      <c r="J11" s="104"/>
      <c r="K11" s="104"/>
      <c r="L11" s="104"/>
      <c r="M11" s="104"/>
      <c r="N11" s="104"/>
      <c r="O11" s="105"/>
      <c r="P11" s="106">
        <f t="shared" si="0"/>
        <v>150</v>
      </c>
      <c r="Q11" s="107"/>
      <c r="R11" s="108">
        <f>P11</f>
        <v>150</v>
      </c>
      <c r="S11" s="119">
        <f>Q11</f>
        <v>0</v>
      </c>
      <c r="T11" s="109">
        <f>S11/R11</f>
        <v>0</v>
      </c>
    </row>
    <row r="12" spans="2:20" ht="15.75" thickBot="1" x14ac:dyDescent="0.3">
      <c r="B12" s="93">
        <v>2310</v>
      </c>
      <c r="C12" s="13" t="s">
        <v>26</v>
      </c>
      <c r="D12" s="5">
        <v>200</v>
      </c>
      <c r="E12" s="6"/>
      <c r="F12" s="6"/>
      <c r="G12" s="6"/>
      <c r="H12" s="6">
        <v>1500</v>
      </c>
      <c r="I12" s="6">
        <v>1800</v>
      </c>
      <c r="J12" s="6">
        <v>2300</v>
      </c>
      <c r="K12" s="6">
        <v>200</v>
      </c>
      <c r="L12" s="6"/>
      <c r="M12" s="6"/>
      <c r="N12" s="6"/>
      <c r="O12" s="61"/>
      <c r="P12" s="82">
        <f t="shared" si="0"/>
        <v>6000</v>
      </c>
      <c r="Q12" s="16">
        <v>5</v>
      </c>
      <c r="R12" s="78">
        <f>P12+P13</f>
        <v>6150</v>
      </c>
      <c r="S12" s="117">
        <f>Q12+Q13</f>
        <v>5</v>
      </c>
      <c r="T12" s="83">
        <f t="shared" si="1"/>
        <v>8.1300813008130081E-4</v>
      </c>
    </row>
    <row r="13" spans="2:20" ht="15.75" thickBot="1" x14ac:dyDescent="0.3">
      <c r="B13" s="94"/>
      <c r="C13" s="26" t="s">
        <v>15</v>
      </c>
      <c r="D13" s="27"/>
      <c r="E13" s="28">
        <v>150</v>
      </c>
      <c r="F13" s="28"/>
      <c r="G13" s="28"/>
      <c r="H13" s="28"/>
      <c r="I13" s="28"/>
      <c r="J13" s="28"/>
      <c r="K13" s="28"/>
      <c r="L13" s="28"/>
      <c r="M13" s="28"/>
      <c r="N13" s="28"/>
      <c r="O13" s="65"/>
      <c r="P13" s="47">
        <f t="shared" si="0"/>
        <v>150</v>
      </c>
      <c r="Q13" s="29"/>
      <c r="R13" s="74"/>
      <c r="S13" s="118"/>
      <c r="T13" s="72"/>
    </row>
    <row r="14" spans="2:20" ht="15.75" thickBot="1" x14ac:dyDescent="0.3">
      <c r="B14" s="93">
        <v>2321</v>
      </c>
      <c r="C14" s="13" t="s">
        <v>10</v>
      </c>
      <c r="D14" s="5"/>
      <c r="E14" s="6"/>
      <c r="F14" s="6">
        <v>260</v>
      </c>
      <c r="G14" s="6"/>
      <c r="H14" s="6"/>
      <c r="I14" s="6"/>
      <c r="J14" s="6"/>
      <c r="K14" s="6"/>
      <c r="L14" s="6"/>
      <c r="M14" s="6"/>
      <c r="N14" s="6"/>
      <c r="O14" s="61"/>
      <c r="P14" s="47">
        <f t="shared" si="0"/>
        <v>260</v>
      </c>
      <c r="Q14" s="16"/>
      <c r="R14" s="73">
        <f>P14+P15</f>
        <v>560</v>
      </c>
      <c r="S14" s="116">
        <f>Q14+Q15</f>
        <v>0</v>
      </c>
      <c r="T14" s="72">
        <f t="shared" si="1"/>
        <v>0</v>
      </c>
    </row>
    <row r="15" spans="2:20" ht="15.75" thickBot="1" x14ac:dyDescent="0.3">
      <c r="B15" s="93"/>
      <c r="C15" s="79" t="s">
        <v>27</v>
      </c>
      <c r="D15" s="9"/>
      <c r="E15" s="10"/>
      <c r="F15" s="10"/>
      <c r="G15" s="10"/>
      <c r="H15" s="10"/>
      <c r="I15" s="10"/>
      <c r="J15" s="10"/>
      <c r="K15" s="10">
        <v>300</v>
      </c>
      <c r="L15" s="10"/>
      <c r="M15" s="10"/>
      <c r="N15" s="10"/>
      <c r="O15" s="63"/>
      <c r="P15" s="47">
        <f t="shared" si="0"/>
        <v>300</v>
      </c>
      <c r="Q15" s="17"/>
      <c r="R15" s="74"/>
      <c r="S15" s="118"/>
      <c r="T15" s="72"/>
    </row>
    <row r="16" spans="2:20" ht="15.75" thickBot="1" x14ac:dyDescent="0.3">
      <c r="B16" s="97">
        <v>2412</v>
      </c>
      <c r="C16" s="34" t="s">
        <v>0</v>
      </c>
      <c r="D16" s="35"/>
      <c r="E16" s="36"/>
      <c r="F16" s="36"/>
      <c r="G16" s="36"/>
      <c r="H16" s="36"/>
      <c r="I16" s="36"/>
      <c r="J16" s="36"/>
      <c r="K16" s="36"/>
      <c r="L16" s="36">
        <v>500</v>
      </c>
      <c r="M16" s="36"/>
      <c r="N16" s="36">
        <v>500</v>
      </c>
      <c r="O16" s="67"/>
      <c r="P16" s="80">
        <f t="shared" si="0"/>
        <v>1000</v>
      </c>
      <c r="Q16" s="37">
        <v>4</v>
      </c>
      <c r="R16" s="108">
        <f>P16</f>
        <v>1000</v>
      </c>
      <c r="S16" s="115">
        <f t="shared" ref="S16:S19" si="2">Q16</f>
        <v>4</v>
      </c>
      <c r="T16" s="102">
        <f t="shared" si="1"/>
        <v>4.0000000000000001E-3</v>
      </c>
    </row>
    <row r="17" spans="2:20" ht="15.75" thickBot="1" x14ac:dyDescent="0.3">
      <c r="B17" s="89">
        <v>3111</v>
      </c>
      <c r="C17" s="20" t="s">
        <v>28</v>
      </c>
      <c r="D17" s="11"/>
      <c r="E17" s="12"/>
      <c r="F17" s="12"/>
      <c r="G17" s="12"/>
      <c r="H17" s="12"/>
      <c r="I17" s="12"/>
      <c r="J17" s="12">
        <v>655</v>
      </c>
      <c r="K17" s="12"/>
      <c r="L17" s="12"/>
      <c r="M17" s="12"/>
      <c r="N17" s="12"/>
      <c r="O17" s="60"/>
      <c r="P17" s="85">
        <f t="shared" si="0"/>
        <v>655</v>
      </c>
      <c r="Q17" s="21"/>
      <c r="R17" s="108">
        <f>P17</f>
        <v>655</v>
      </c>
      <c r="S17" s="115">
        <f t="shared" ref="S17" si="3">Q17</f>
        <v>0</v>
      </c>
      <c r="T17" s="102">
        <f t="shared" ref="T17" si="4">S17/R17</f>
        <v>0</v>
      </c>
    </row>
    <row r="18" spans="2:20" ht="15.75" thickBot="1" x14ac:dyDescent="0.3">
      <c r="B18" s="95">
        <v>3113</v>
      </c>
      <c r="C18" s="30" t="s">
        <v>29</v>
      </c>
      <c r="D18" s="31"/>
      <c r="E18" s="32"/>
      <c r="F18" s="32"/>
      <c r="G18" s="32"/>
      <c r="H18" s="32"/>
      <c r="I18" s="32"/>
      <c r="J18" s="32"/>
      <c r="K18" s="32"/>
      <c r="L18" s="32">
        <v>340</v>
      </c>
      <c r="M18" s="32"/>
      <c r="N18" s="32"/>
      <c r="O18" s="66"/>
      <c r="P18" s="82">
        <f t="shared" si="0"/>
        <v>340</v>
      </c>
      <c r="Q18" s="33"/>
      <c r="R18" s="108">
        <f>P18</f>
        <v>340</v>
      </c>
      <c r="S18" s="119">
        <f>Q18</f>
        <v>0</v>
      </c>
      <c r="T18" s="109">
        <f t="shared" si="1"/>
        <v>0</v>
      </c>
    </row>
    <row r="19" spans="2:20" ht="15.75" thickBot="1" x14ac:dyDescent="0.3">
      <c r="B19" s="97">
        <v>3392</v>
      </c>
      <c r="C19" s="34" t="s">
        <v>1</v>
      </c>
      <c r="D19" s="35">
        <v>3000</v>
      </c>
      <c r="E19" s="36">
        <v>6500</v>
      </c>
      <c r="F19" s="36">
        <v>7000</v>
      </c>
      <c r="G19" s="36">
        <v>2000</v>
      </c>
      <c r="H19" s="36"/>
      <c r="I19" s="36"/>
      <c r="J19" s="36"/>
      <c r="K19" s="36"/>
      <c r="L19" s="36"/>
      <c r="M19" s="36"/>
      <c r="N19" s="36"/>
      <c r="O19" s="67"/>
      <c r="P19" s="80">
        <f t="shared" si="0"/>
        <v>18500</v>
      </c>
      <c r="Q19" s="37">
        <v>2412</v>
      </c>
      <c r="R19" s="124">
        <f>P19</f>
        <v>18500</v>
      </c>
      <c r="S19" s="115">
        <f t="shared" si="2"/>
        <v>2412</v>
      </c>
      <c r="T19" s="102">
        <f t="shared" si="1"/>
        <v>0.13037837837837837</v>
      </c>
    </row>
    <row r="20" spans="2:20" ht="15.75" thickBot="1" x14ac:dyDescent="0.3">
      <c r="B20" s="96">
        <v>3613</v>
      </c>
      <c r="C20" s="125" t="s">
        <v>30</v>
      </c>
      <c r="D20" s="23"/>
      <c r="E20" s="24"/>
      <c r="F20" s="24"/>
      <c r="G20" s="24"/>
      <c r="H20" s="24"/>
      <c r="I20" s="24">
        <v>600</v>
      </c>
      <c r="J20" s="24"/>
      <c r="K20" s="24"/>
      <c r="L20" s="24"/>
      <c r="M20" s="24"/>
      <c r="N20" s="24"/>
      <c r="O20" s="64"/>
      <c r="P20" s="47">
        <f t="shared" si="0"/>
        <v>600</v>
      </c>
      <c r="Q20" s="25"/>
      <c r="R20" s="73">
        <f>P20+P21</f>
        <v>1400</v>
      </c>
      <c r="S20" s="116">
        <f>Q20+Q21</f>
        <v>0</v>
      </c>
      <c r="T20" s="110">
        <f t="shared" si="1"/>
        <v>0</v>
      </c>
    </row>
    <row r="21" spans="2:20" ht="15.75" thickBot="1" x14ac:dyDescent="0.3">
      <c r="B21" s="93"/>
      <c r="C21" s="79" t="s">
        <v>31</v>
      </c>
      <c r="D21" s="9"/>
      <c r="E21" s="10"/>
      <c r="F21" s="10"/>
      <c r="G21" s="10"/>
      <c r="H21" s="10"/>
      <c r="I21" s="10"/>
      <c r="J21" s="10"/>
      <c r="K21" s="10"/>
      <c r="L21" s="10">
        <v>800</v>
      </c>
      <c r="M21" s="10"/>
      <c r="N21" s="10"/>
      <c r="O21" s="63"/>
      <c r="P21" s="80">
        <f t="shared" si="0"/>
        <v>800</v>
      </c>
      <c r="Q21" s="17"/>
      <c r="R21" s="78"/>
      <c r="S21" s="117"/>
      <c r="T21" s="81"/>
    </row>
    <row r="22" spans="2:20" ht="15.75" thickBot="1" x14ac:dyDescent="0.3">
      <c r="B22" s="89">
        <v>3635</v>
      </c>
      <c r="C22" s="84" t="s">
        <v>32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>
        <v>300</v>
      </c>
      <c r="O22" s="60"/>
      <c r="P22" s="47">
        <f t="shared" si="0"/>
        <v>300</v>
      </c>
      <c r="Q22" s="21"/>
      <c r="R22" s="48">
        <f t="shared" ref="R22:R23" si="5">P22</f>
        <v>300</v>
      </c>
      <c r="S22" s="120">
        <f t="shared" ref="S22:S26" si="6">Q22</f>
        <v>0</v>
      </c>
      <c r="T22" s="123">
        <f t="shared" si="1"/>
        <v>0</v>
      </c>
    </row>
    <row r="23" spans="2:20" ht="15.75" thickBot="1" x14ac:dyDescent="0.3">
      <c r="B23" s="95">
        <v>3636</v>
      </c>
      <c r="C23" s="30" t="s">
        <v>2</v>
      </c>
      <c r="D23" s="31"/>
      <c r="E23" s="32"/>
      <c r="F23" s="32"/>
      <c r="G23" s="32"/>
      <c r="H23" s="32"/>
      <c r="I23" s="32"/>
      <c r="J23" s="32"/>
      <c r="K23" s="32">
        <v>300</v>
      </c>
      <c r="L23" s="32"/>
      <c r="M23" s="32">
        <v>200</v>
      </c>
      <c r="N23" s="32"/>
      <c r="O23" s="66"/>
      <c r="P23" s="82">
        <f t="shared" si="0"/>
        <v>500</v>
      </c>
      <c r="Q23" s="33"/>
      <c r="R23" s="108">
        <f t="shared" si="5"/>
        <v>500</v>
      </c>
      <c r="S23" s="121">
        <f t="shared" si="6"/>
        <v>0</v>
      </c>
      <c r="T23" s="109">
        <f t="shared" si="1"/>
        <v>0</v>
      </c>
    </row>
    <row r="24" spans="2:20" ht="15.75" thickBot="1" x14ac:dyDescent="0.3">
      <c r="B24" s="127">
        <v>3745</v>
      </c>
      <c r="C24" s="34" t="s">
        <v>11</v>
      </c>
      <c r="D24" s="128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67">
        <v>1000</v>
      </c>
      <c r="P24" s="80">
        <f t="shared" si="0"/>
        <v>1000</v>
      </c>
      <c r="Q24" s="37"/>
      <c r="R24" s="68">
        <f>P24</f>
        <v>1000</v>
      </c>
      <c r="S24" s="129">
        <f>Q24</f>
        <v>0</v>
      </c>
      <c r="T24" s="126">
        <f t="shared" si="1"/>
        <v>0</v>
      </c>
    </row>
    <row r="25" spans="2:20" ht="15.75" thickBot="1" x14ac:dyDescent="0.3">
      <c r="B25" s="92">
        <v>6171</v>
      </c>
      <c r="C25" s="34" t="s">
        <v>33</v>
      </c>
      <c r="D25" s="128"/>
      <c r="E25" s="36"/>
      <c r="F25" s="36"/>
      <c r="G25" s="36"/>
      <c r="H25" s="36">
        <v>300</v>
      </c>
      <c r="I25" s="36"/>
      <c r="J25" s="36"/>
      <c r="K25" s="36"/>
      <c r="L25" s="36"/>
      <c r="M25" s="36"/>
      <c r="N25" s="36"/>
      <c r="O25" s="67"/>
      <c r="P25" s="80">
        <f t="shared" si="0"/>
        <v>300</v>
      </c>
      <c r="Q25" s="37"/>
      <c r="R25" s="68">
        <f>P25</f>
        <v>300</v>
      </c>
      <c r="S25" s="129">
        <f>Q25</f>
        <v>0</v>
      </c>
      <c r="T25" s="126">
        <f t="shared" ref="T25" si="7">S25/R25</f>
        <v>0</v>
      </c>
    </row>
    <row r="26" spans="2:20" ht="15.75" thickBot="1" x14ac:dyDescent="0.3">
      <c r="B26" s="95"/>
      <c r="C26" s="2" t="s">
        <v>3</v>
      </c>
      <c r="D26" s="11"/>
      <c r="E26" s="12"/>
      <c r="F26" s="12"/>
      <c r="G26" s="12"/>
      <c r="H26" s="12">
        <v>50</v>
      </c>
      <c r="I26" s="12"/>
      <c r="J26" s="12"/>
      <c r="K26" s="12">
        <v>50</v>
      </c>
      <c r="L26" s="12"/>
      <c r="M26" s="12">
        <v>50</v>
      </c>
      <c r="N26" s="12"/>
      <c r="O26" s="60"/>
      <c r="P26" s="47">
        <f t="shared" si="0"/>
        <v>150</v>
      </c>
      <c r="Q26" s="21"/>
      <c r="R26" s="68">
        <f>P26</f>
        <v>150</v>
      </c>
      <c r="S26" s="120">
        <f t="shared" si="6"/>
        <v>0</v>
      </c>
      <c r="T26" s="123">
        <f t="shared" si="1"/>
        <v>0</v>
      </c>
    </row>
    <row r="27" spans="2:20" ht="15.75" thickBot="1" x14ac:dyDescent="0.3">
      <c r="B27" s="95"/>
      <c r="C27" s="20" t="s">
        <v>12</v>
      </c>
      <c r="D27" s="45">
        <f>SUM(D5:D26)</f>
        <v>3200</v>
      </c>
      <c r="E27" s="45">
        <f>SUM(E5:E26)</f>
        <v>6650</v>
      </c>
      <c r="F27" s="45">
        <f>SUM(F5:F26)</f>
        <v>7260</v>
      </c>
      <c r="G27" s="45">
        <f>SUM(G5:G26)</f>
        <v>2150</v>
      </c>
      <c r="H27" s="45">
        <f>SUM(H5:H26)</f>
        <v>2120</v>
      </c>
      <c r="I27" s="45">
        <f>SUM(I5:I26)</f>
        <v>4120</v>
      </c>
      <c r="J27" s="45">
        <f>SUM(J5:J26)</f>
        <v>4555</v>
      </c>
      <c r="K27" s="45">
        <f>SUM(K5:K26)</f>
        <v>900</v>
      </c>
      <c r="L27" s="45">
        <f>SUM(L5:L26)</f>
        <v>1640</v>
      </c>
      <c r="M27" s="58">
        <f>SUM(M5:M26)</f>
        <v>250</v>
      </c>
      <c r="N27" s="58">
        <f>SUM(N5:N26)</f>
        <v>800</v>
      </c>
      <c r="O27" s="71">
        <f>SUM(O5:O26)</f>
        <v>1000</v>
      </c>
      <c r="P27" s="47">
        <f>SUM(P5:P26)</f>
        <v>34645</v>
      </c>
      <c r="Q27" s="18">
        <f>Q28/P27</f>
        <v>6.9880213595035365E-2</v>
      </c>
      <c r="R27" s="131"/>
      <c r="S27" s="132"/>
      <c r="T27" s="133"/>
    </row>
    <row r="28" spans="2:20" ht="15.75" thickBot="1" x14ac:dyDescent="0.3">
      <c r="B28" s="100"/>
      <c r="C28" s="87" t="s">
        <v>6</v>
      </c>
      <c r="D28" s="43">
        <v>2421</v>
      </c>
      <c r="E28" s="43"/>
      <c r="F28" s="43"/>
      <c r="G28" s="43"/>
      <c r="H28" s="43"/>
      <c r="I28" s="44"/>
      <c r="J28" s="43"/>
      <c r="K28" s="51"/>
      <c r="L28" s="43"/>
      <c r="M28" s="43"/>
      <c r="N28" s="43"/>
      <c r="O28" s="43"/>
      <c r="P28" s="42"/>
      <c r="Q28" s="15">
        <f>SUM(Q5:Q26)</f>
        <v>2421</v>
      </c>
      <c r="R28" s="49">
        <f>SUM(R5:R26)</f>
        <v>34645</v>
      </c>
      <c r="S28" s="122">
        <f>SUM(S5:S26)</f>
        <v>2421</v>
      </c>
      <c r="T28" s="130">
        <f t="shared" si="1"/>
        <v>6.9880213595035365E-2</v>
      </c>
    </row>
    <row r="29" spans="2:20" x14ac:dyDescent="0.25">
      <c r="C29" s="76" t="s">
        <v>14</v>
      </c>
      <c r="D29" s="56">
        <f>D27</f>
        <v>3200</v>
      </c>
      <c r="E29" s="56">
        <f>D27+E27</f>
        <v>9850</v>
      </c>
      <c r="F29" s="56">
        <f>E29+F27</f>
        <v>17110</v>
      </c>
      <c r="G29" s="56">
        <f t="shared" ref="G29:M30" si="8">F29+G27</f>
        <v>19260</v>
      </c>
      <c r="H29" s="56">
        <f t="shared" si="8"/>
        <v>21380</v>
      </c>
      <c r="I29" s="56">
        <f t="shared" si="8"/>
        <v>25500</v>
      </c>
      <c r="J29" s="56">
        <f t="shared" si="8"/>
        <v>30055</v>
      </c>
      <c r="K29" s="56">
        <f t="shared" si="8"/>
        <v>30955</v>
      </c>
      <c r="L29" s="56">
        <f t="shared" si="8"/>
        <v>32595</v>
      </c>
      <c r="M29" s="56">
        <f t="shared" si="8"/>
        <v>32845</v>
      </c>
      <c r="N29" s="56">
        <f>M29+N27</f>
        <v>33645</v>
      </c>
      <c r="O29" s="56">
        <f>N29+O27</f>
        <v>34645</v>
      </c>
      <c r="P29" s="52"/>
      <c r="Q29" s="53"/>
      <c r="R29" s="54"/>
      <c r="S29" s="55"/>
    </row>
    <row r="30" spans="2:20" x14ac:dyDescent="0.25">
      <c r="C30" s="77"/>
      <c r="D30" s="57">
        <v>2421</v>
      </c>
      <c r="E30" s="57">
        <f>D28+E28</f>
        <v>2421</v>
      </c>
      <c r="F30" s="57">
        <f>E30+F28</f>
        <v>2421</v>
      </c>
      <c r="G30" s="57">
        <f t="shared" si="8"/>
        <v>2421</v>
      </c>
      <c r="H30" s="57">
        <f t="shared" si="8"/>
        <v>2421</v>
      </c>
      <c r="I30" s="57">
        <f t="shared" si="8"/>
        <v>2421</v>
      </c>
      <c r="J30" s="57">
        <f t="shared" si="8"/>
        <v>2421</v>
      </c>
      <c r="K30" s="57">
        <f t="shared" si="8"/>
        <v>2421</v>
      </c>
      <c r="L30" s="57">
        <f t="shared" si="8"/>
        <v>2421</v>
      </c>
      <c r="M30" s="57">
        <f t="shared" si="8"/>
        <v>2421</v>
      </c>
      <c r="N30" s="57">
        <f>M30+N28</f>
        <v>2421</v>
      </c>
      <c r="O30" s="57">
        <f>N30+O28</f>
        <v>2421</v>
      </c>
      <c r="P30" s="52"/>
      <c r="Q30" s="53"/>
      <c r="R30" s="54"/>
      <c r="S30" s="55"/>
    </row>
    <row r="31" spans="2:20" ht="45" customHeight="1" x14ac:dyDescent="0.25"/>
    <row r="48" spans="4:16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19">
    <mergeCell ref="D2:M2"/>
    <mergeCell ref="B6:B10"/>
    <mergeCell ref="B12:B13"/>
    <mergeCell ref="C29:C30"/>
    <mergeCell ref="B20:B21"/>
    <mergeCell ref="B14:B15"/>
    <mergeCell ref="S20:S21"/>
    <mergeCell ref="R14:R15"/>
    <mergeCell ref="S14:S15"/>
    <mergeCell ref="R20:R21"/>
    <mergeCell ref="R27:T27"/>
    <mergeCell ref="T6:T10"/>
    <mergeCell ref="T12:T13"/>
    <mergeCell ref="T14:T15"/>
    <mergeCell ref="T20:T21"/>
    <mergeCell ref="S6:S10"/>
    <mergeCell ref="S12:S13"/>
    <mergeCell ref="R6:R10"/>
    <mergeCell ref="R12:R13"/>
  </mergeCells>
  <pageMargins left="0.7" right="0.7" top="0.78740157499999996" bottom="0.78740157499999996" header="0.3" footer="0.3"/>
  <pageSetup paperSize="9" orientation="portrait" r:id="rId1"/>
  <ignoredErrors>
    <ignoredError sqref="D27 M27:O27 E27:L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Milan Palacký</cp:lastModifiedBy>
  <dcterms:created xsi:type="dcterms:W3CDTF">2023-01-12T10:20:44Z</dcterms:created>
  <dcterms:modified xsi:type="dcterms:W3CDTF">2024-01-12T10:53:24Z</dcterms:modified>
</cp:coreProperties>
</file>