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U:\EKONOMICKÝ ODBOR\Milan\"/>
    </mc:Choice>
  </mc:AlternateContent>
  <xr:revisionPtr revIDLastSave="0" documentId="13_ncr:1_{CDD14396-1323-4A32-85A7-71EC70E60D4B}" xr6:coauthVersionLast="47" xr6:coauthVersionMax="47" xr10:uidLastSave="{00000000-0000-0000-0000-000000000000}"/>
  <bookViews>
    <workbookView xWindow="-120" yWindow="480" windowWidth="29040" windowHeight="15840" xr2:uid="{00000000-000D-0000-FFFF-FFFF00000000}"/>
  </bookViews>
  <sheets>
    <sheet name="Lis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9" i="1" l="1"/>
  <c r="T27" i="1"/>
  <c r="R22" i="1"/>
  <c r="T25" i="1"/>
  <c r="T23" i="1"/>
  <c r="T21" i="1"/>
  <c r="T18" i="1"/>
  <c r="T15" i="1"/>
  <c r="T14" i="1"/>
  <c r="T13" i="1"/>
  <c r="T11" i="1"/>
  <c r="T9" i="1"/>
  <c r="T6" i="1"/>
  <c r="T5" i="1"/>
  <c r="P25" i="1"/>
  <c r="P22" i="1"/>
  <c r="P23" i="1"/>
  <c r="P24" i="1"/>
  <c r="P21" i="1"/>
  <c r="P20" i="1"/>
  <c r="P19" i="1"/>
  <c r="P18" i="1"/>
  <c r="P17" i="1"/>
  <c r="R16" i="1" s="1"/>
  <c r="T16" i="1" s="1"/>
  <c r="P16" i="1"/>
  <c r="P14" i="1"/>
  <c r="P13" i="1"/>
  <c r="P12" i="1"/>
  <c r="P11" i="1"/>
  <c r="P10" i="1"/>
  <c r="P9" i="1"/>
  <c r="P8" i="1"/>
  <c r="P7" i="1"/>
  <c r="P6" i="1"/>
  <c r="P5" i="1"/>
  <c r="S14" i="1"/>
  <c r="N29" i="1"/>
  <c r="M29" i="1"/>
  <c r="E29" i="1"/>
  <c r="F29" i="1" s="1"/>
  <c r="G29" i="1" s="1"/>
  <c r="H29" i="1" s="1"/>
  <c r="I29" i="1" s="1"/>
  <c r="J29" i="1" s="1"/>
  <c r="K29" i="1" s="1"/>
  <c r="L29" i="1" s="1"/>
  <c r="D29" i="1"/>
  <c r="E28" i="1"/>
  <c r="D28" i="1"/>
  <c r="L26" i="1"/>
  <c r="K26" i="1"/>
  <c r="J26" i="1"/>
  <c r="I26" i="1"/>
  <c r="H26" i="1"/>
  <c r="G26" i="1"/>
  <c r="F26" i="1"/>
  <c r="E26" i="1"/>
  <c r="T22" i="1" l="1"/>
  <c r="F28" i="1"/>
  <c r="G28" i="1" s="1"/>
  <c r="H28" i="1" s="1"/>
  <c r="I28" i="1"/>
  <c r="J28" i="1" s="1"/>
  <c r="K28" i="1" s="1"/>
  <c r="L28" i="1" s="1"/>
  <c r="S18" i="1"/>
  <c r="S15" i="1"/>
  <c r="Q7" i="1"/>
  <c r="S6" i="1" s="1"/>
  <c r="S23" i="1"/>
  <c r="S11" i="1"/>
  <c r="S25" i="1"/>
  <c r="S22" i="1"/>
  <c r="S21" i="1"/>
  <c r="S13" i="1"/>
  <c r="S16" i="1"/>
  <c r="S9" i="1"/>
  <c r="S5" i="1"/>
  <c r="R23" i="1" l="1"/>
  <c r="S27" i="1"/>
  <c r="Q27" i="1"/>
  <c r="O26" i="1"/>
  <c r="M26" i="1"/>
  <c r="M28" i="1" s="1"/>
  <c r="D26" i="1"/>
  <c r="N26" i="1"/>
  <c r="R21" i="1"/>
  <c r="P15" i="1"/>
  <c r="R11" i="1"/>
  <c r="R9" i="1"/>
  <c r="N28" i="1" l="1"/>
  <c r="O28" i="1" s="1"/>
  <c r="R5" i="1"/>
  <c r="P26" i="1"/>
  <c r="Q26" i="1" s="1"/>
  <c r="R18" i="1"/>
  <c r="R6" i="1"/>
  <c r="R27" i="1" l="1"/>
</calcChain>
</file>

<file path=xl/sharedStrings.xml><?xml version="1.0" encoding="utf-8"?>
<sst xmlns="http://schemas.openxmlformats.org/spreadsheetml/2006/main" count="33" uniqueCount="33">
  <si>
    <t>PD rozšíření komunikace a zahrady u ZŠ TGM</t>
  </si>
  <si>
    <t>PD chodník Horní konec</t>
  </si>
  <si>
    <t>Parkoviště 687,688,727</t>
  </si>
  <si>
    <t xml:space="preserve">Most s ŘS </t>
  </si>
  <si>
    <t>PD Vodovod Čertoryje a Pod Javorníkem</t>
  </si>
  <si>
    <t xml:space="preserve">Telev.kab.rozvod </t>
  </si>
  <si>
    <t>Obnova hřiště TGM</t>
  </si>
  <si>
    <t>Klub – investice</t>
  </si>
  <si>
    <t>Osvětlení hřiště s UT</t>
  </si>
  <si>
    <t>PD tréninková hala</t>
  </si>
  <si>
    <t>PD hasičská zbrojnice</t>
  </si>
  <si>
    <t>Stavební úpravy č.p. 824</t>
  </si>
  <si>
    <t>Zubní na LD</t>
  </si>
  <si>
    <t>VO Příčná - studie proveditelnosti</t>
  </si>
  <si>
    <t>Participativní projekty</t>
  </si>
  <si>
    <t>Ostatní</t>
  </si>
  <si>
    <t>Harmonogram  investic 2023</t>
  </si>
  <si>
    <t>celkem</t>
  </si>
  <si>
    <t>v tis Kč</t>
  </si>
  <si>
    <t>Plnění</t>
  </si>
  <si>
    <t>§</t>
  </si>
  <si>
    <t>rozpočet</t>
  </si>
  <si>
    <t>kumulace</t>
  </si>
  <si>
    <t>Kanal.Nádražní</t>
  </si>
  <si>
    <t>Plánovací smlouva L. Zeman-kanalizace</t>
  </si>
  <si>
    <t>Klidové centrum PD</t>
  </si>
  <si>
    <t>Rider</t>
  </si>
  <si>
    <t>Celkem čerpání rozpočtu</t>
  </si>
  <si>
    <t>Popis</t>
  </si>
  <si>
    <t>Kumulace</t>
  </si>
  <si>
    <t>Plánovací smlouva Libor Zeman-voda</t>
  </si>
  <si>
    <t>plnění do XII.23</t>
  </si>
  <si>
    <t>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</si>
</sst>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b/>
      <sz val="9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i/>
      <sz val="9"/>
      <color theme="1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b/>
      <sz val="9"/>
      <name val="Arial"/>
      <family val="2"/>
      <charset val="238"/>
    </font>
    <font>
      <b/>
      <i/>
      <sz val="9"/>
      <color theme="1"/>
      <name val="Arial"/>
      <family val="2"/>
      <charset val="238"/>
    </font>
    <font>
      <sz val="9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120">
    <xf numFmtId="0" fontId="0" fillId="0" borderId="0" xfId="0"/>
    <xf numFmtId="3" fontId="0" fillId="0" borderId="0" xfId="0" applyNumberFormat="1"/>
    <xf numFmtId="0" fontId="1" fillId="0" borderId="2" xfId="0" applyFont="1" applyBorder="1"/>
    <xf numFmtId="0" fontId="2" fillId="0" borderId="0" xfId="0" applyFont="1"/>
    <xf numFmtId="0" fontId="1" fillId="0" borderId="0" xfId="0" applyFont="1"/>
    <xf numFmtId="3" fontId="1" fillId="2" borderId="15" xfId="0" applyNumberFormat="1" applyFont="1" applyFill="1" applyBorder="1"/>
    <xf numFmtId="3" fontId="1" fillId="2" borderId="3" xfId="0" applyNumberFormat="1" applyFont="1" applyFill="1" applyBorder="1"/>
    <xf numFmtId="3" fontId="1" fillId="2" borderId="16" xfId="0" applyNumberFormat="1" applyFont="1" applyFill="1" applyBorder="1"/>
    <xf numFmtId="3" fontId="1" fillId="2" borderId="1" xfId="0" applyNumberFormat="1" applyFont="1" applyFill="1" applyBorder="1"/>
    <xf numFmtId="3" fontId="1" fillId="2" borderId="17" xfId="0" applyNumberFormat="1" applyFont="1" applyFill="1" applyBorder="1"/>
    <xf numFmtId="3" fontId="1" fillId="2" borderId="5" xfId="0" applyNumberFormat="1" applyFont="1" applyFill="1" applyBorder="1"/>
    <xf numFmtId="3" fontId="1" fillId="2" borderId="10" xfId="0" applyNumberFormat="1" applyFont="1" applyFill="1" applyBorder="1"/>
    <xf numFmtId="3" fontId="1" fillId="2" borderId="4" xfId="0" applyNumberFormat="1" applyFont="1" applyFill="1" applyBorder="1"/>
    <xf numFmtId="0" fontId="1" fillId="0" borderId="18" xfId="0" applyFont="1" applyBorder="1"/>
    <xf numFmtId="0" fontId="1" fillId="0" borderId="19" xfId="0" applyFont="1" applyBorder="1"/>
    <xf numFmtId="3" fontId="1" fillId="2" borderId="13" xfId="0" applyNumberFormat="1" applyFont="1" applyFill="1" applyBorder="1"/>
    <xf numFmtId="3" fontId="3" fillId="2" borderId="21" xfId="0" applyNumberFormat="1" applyFont="1" applyFill="1" applyBorder="1"/>
    <xf numFmtId="3" fontId="1" fillId="2" borderId="12" xfId="0" applyNumberFormat="1" applyFont="1" applyFill="1" applyBorder="1"/>
    <xf numFmtId="3" fontId="1" fillId="2" borderId="14" xfId="0" applyNumberFormat="1" applyFont="1" applyFill="1" applyBorder="1"/>
    <xf numFmtId="10" fontId="1" fillId="2" borderId="11" xfId="1" applyNumberFormat="1" applyFont="1" applyFill="1" applyBorder="1"/>
    <xf numFmtId="0" fontId="0" fillId="0" borderId="0" xfId="0" applyAlignment="1">
      <alignment horizontal="right"/>
    </xf>
    <xf numFmtId="0" fontId="1" fillId="0" borderId="25" xfId="0" applyFont="1" applyBorder="1"/>
    <xf numFmtId="3" fontId="1" fillId="2" borderId="11" xfId="0" applyNumberFormat="1" applyFont="1" applyFill="1" applyBorder="1"/>
    <xf numFmtId="0" fontId="1" fillId="0" borderId="26" xfId="0" applyFont="1" applyBorder="1"/>
    <xf numFmtId="0" fontId="1" fillId="0" borderId="29" xfId="0" applyFont="1" applyBorder="1"/>
    <xf numFmtId="3" fontId="1" fillId="2" borderId="30" xfId="0" applyNumberFormat="1" applyFont="1" applyFill="1" applyBorder="1"/>
    <xf numFmtId="3" fontId="1" fillId="2" borderId="31" xfId="0" applyNumberFormat="1" applyFont="1" applyFill="1" applyBorder="1"/>
    <xf numFmtId="3" fontId="1" fillId="2" borderId="33" xfId="0" applyNumberFormat="1" applyFont="1" applyFill="1" applyBorder="1"/>
    <xf numFmtId="0" fontId="1" fillId="0" borderId="34" xfId="0" applyFont="1" applyBorder="1"/>
    <xf numFmtId="3" fontId="1" fillId="2" borderId="35" xfId="0" applyNumberFormat="1" applyFont="1" applyFill="1" applyBorder="1"/>
    <xf numFmtId="3" fontId="1" fillId="2" borderId="36" xfId="0" applyNumberFormat="1" applyFont="1" applyFill="1" applyBorder="1"/>
    <xf numFmtId="3" fontId="1" fillId="2" borderId="38" xfId="0" applyNumberFormat="1" applyFont="1" applyFill="1" applyBorder="1"/>
    <xf numFmtId="0" fontId="1" fillId="0" borderId="39" xfId="0" applyFont="1" applyBorder="1"/>
    <xf numFmtId="3" fontId="1" fillId="2" borderId="22" xfId="0" applyNumberFormat="1" applyFont="1" applyFill="1" applyBorder="1"/>
    <xf numFmtId="3" fontId="1" fillId="2" borderId="40" xfId="0" applyNumberFormat="1" applyFont="1" applyFill="1" applyBorder="1"/>
    <xf numFmtId="3" fontId="1" fillId="2" borderId="20" xfId="0" applyNumberFormat="1" applyFont="1" applyFill="1" applyBorder="1"/>
    <xf numFmtId="0" fontId="1" fillId="0" borderId="27" xfId="0" applyFont="1" applyBorder="1"/>
    <xf numFmtId="0" fontId="1" fillId="0" borderId="43" xfId="0" applyFont="1" applyBorder="1"/>
    <xf numFmtId="3" fontId="1" fillId="2" borderId="28" xfId="0" applyNumberFormat="1" applyFont="1" applyFill="1" applyBorder="1"/>
    <xf numFmtId="3" fontId="1" fillId="2" borderId="44" xfId="0" applyNumberFormat="1" applyFont="1" applyFill="1" applyBorder="1"/>
    <xf numFmtId="3" fontId="1" fillId="2" borderId="42" xfId="0" applyNumberFormat="1" applyFont="1" applyFill="1" applyBorder="1"/>
    <xf numFmtId="3" fontId="1" fillId="2" borderId="49" xfId="0" applyNumberFormat="1" applyFont="1" applyFill="1" applyBorder="1"/>
    <xf numFmtId="0" fontId="1" fillId="0" borderId="46" xfId="0" applyFont="1" applyBorder="1"/>
    <xf numFmtId="0" fontId="1" fillId="0" borderId="47" xfId="0" applyFont="1" applyBorder="1"/>
    <xf numFmtId="0" fontId="5" fillId="0" borderId="2" xfId="0" applyFont="1" applyBorder="1"/>
    <xf numFmtId="0" fontId="6" fillId="0" borderId="11" xfId="0" applyFont="1" applyBorder="1" applyAlignment="1">
      <alignment horizontal="center"/>
    </xf>
    <xf numFmtId="17" fontId="5" fillId="2" borderId="10" xfId="0" applyNumberFormat="1" applyFont="1" applyFill="1" applyBorder="1" applyAlignment="1">
      <alignment horizontal="center"/>
    </xf>
    <xf numFmtId="17" fontId="5" fillId="2" borderId="4" xfId="0" applyNumberFormat="1" applyFont="1" applyFill="1" applyBorder="1" applyAlignment="1">
      <alignment horizontal="center"/>
    </xf>
    <xf numFmtId="0" fontId="5" fillId="2" borderId="11" xfId="0" applyFont="1" applyFill="1" applyBorder="1"/>
    <xf numFmtId="0" fontId="6" fillId="0" borderId="2" xfId="0" applyFont="1" applyBorder="1" applyAlignment="1">
      <alignment horizontal="right"/>
    </xf>
    <xf numFmtId="3" fontId="1" fillId="0" borderId="54" xfId="0" applyNumberFormat="1" applyFont="1" applyBorder="1"/>
    <xf numFmtId="0" fontId="3" fillId="0" borderId="10" xfId="0" applyFont="1" applyBorder="1"/>
    <xf numFmtId="3" fontId="3" fillId="4" borderId="4" xfId="0" applyNumberFormat="1" applyFont="1" applyFill="1" applyBorder="1"/>
    <xf numFmtId="3" fontId="7" fillId="4" borderId="4" xfId="0" applyNumberFormat="1" applyFont="1" applyFill="1" applyBorder="1"/>
    <xf numFmtId="3" fontId="3" fillId="5" borderId="10" xfId="0" applyNumberFormat="1" applyFont="1" applyFill="1" applyBorder="1"/>
    <xf numFmtId="0" fontId="8" fillId="0" borderId="11" xfId="0" applyFont="1" applyBorder="1" applyAlignment="1">
      <alignment horizontal="center"/>
    </xf>
    <xf numFmtId="3" fontId="3" fillId="0" borderId="11" xfId="0" applyNumberFormat="1" applyFont="1" applyBorder="1"/>
    <xf numFmtId="3" fontId="1" fillId="3" borderId="2" xfId="0" applyNumberFormat="1" applyFont="1" applyFill="1" applyBorder="1" applyAlignment="1">
      <alignment horizontal="right"/>
    </xf>
    <xf numFmtId="3" fontId="1" fillId="3" borderId="24" xfId="0" applyNumberFormat="1" applyFont="1" applyFill="1" applyBorder="1" applyAlignment="1">
      <alignment horizontal="right"/>
    </xf>
    <xf numFmtId="3" fontId="1" fillId="2" borderId="51" xfId="0" applyNumberFormat="1" applyFont="1" applyFill="1" applyBorder="1" applyAlignment="1">
      <alignment horizontal="right"/>
    </xf>
    <xf numFmtId="0" fontId="0" fillId="0" borderId="0" xfId="0" applyAlignment="1">
      <alignment horizontal="center"/>
    </xf>
    <xf numFmtId="0" fontId="0" fillId="0" borderId="10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3" fontId="3" fillId="4" borderId="4" xfId="0" applyNumberFormat="1" applyFont="1" applyFill="1" applyBorder="1" applyAlignment="1">
      <alignment horizontal="right"/>
    </xf>
    <xf numFmtId="3" fontId="9" fillId="2" borderId="14" xfId="0" applyNumberFormat="1" applyFont="1" applyFill="1" applyBorder="1"/>
    <xf numFmtId="3" fontId="1" fillId="0" borderId="0" xfId="0" applyNumberFormat="1" applyFont="1"/>
    <xf numFmtId="3" fontId="3" fillId="2" borderId="0" xfId="0" applyNumberFormat="1" applyFont="1" applyFill="1"/>
    <xf numFmtId="3" fontId="1" fillId="2" borderId="0" xfId="0" applyNumberFormat="1" applyFont="1" applyFill="1" applyAlignment="1">
      <alignment horizontal="right"/>
    </xf>
    <xf numFmtId="3" fontId="3" fillId="2" borderId="0" xfId="0" applyNumberFormat="1" applyFont="1" applyFill="1" applyAlignment="1">
      <alignment horizontal="right"/>
    </xf>
    <xf numFmtId="3" fontId="1" fillId="2" borderId="48" xfId="0" applyNumberFormat="1" applyFont="1" applyFill="1" applyBorder="1" applyAlignment="1">
      <alignment vertical="center"/>
    </xf>
    <xf numFmtId="3" fontId="1" fillId="6" borderId="0" xfId="0" applyNumberFormat="1" applyFont="1" applyFill="1"/>
    <xf numFmtId="3" fontId="1" fillId="7" borderId="0" xfId="0" applyNumberFormat="1" applyFont="1" applyFill="1"/>
    <xf numFmtId="3" fontId="3" fillId="5" borderId="4" xfId="0" applyNumberFormat="1" applyFont="1" applyFill="1" applyBorder="1"/>
    <xf numFmtId="17" fontId="5" fillId="2" borderId="6" xfId="0" applyNumberFormat="1" applyFont="1" applyFill="1" applyBorder="1" applyAlignment="1">
      <alignment horizontal="center"/>
    </xf>
    <xf numFmtId="3" fontId="1" fillId="2" borderId="6" xfId="0" applyNumberFormat="1" applyFont="1" applyFill="1" applyBorder="1"/>
    <xf numFmtId="3" fontId="1" fillId="2" borderId="7" xfId="0" applyNumberFormat="1" applyFont="1" applyFill="1" applyBorder="1"/>
    <xf numFmtId="3" fontId="1" fillId="2" borderId="8" xfId="0" applyNumberFormat="1" applyFont="1" applyFill="1" applyBorder="1"/>
    <xf numFmtId="3" fontId="1" fillId="2" borderId="9" xfId="0" applyNumberFormat="1" applyFont="1" applyFill="1" applyBorder="1"/>
    <xf numFmtId="3" fontId="1" fillId="2" borderId="32" xfId="0" applyNumberFormat="1" applyFont="1" applyFill="1" applyBorder="1"/>
    <xf numFmtId="3" fontId="1" fillId="2" borderId="37" xfId="0" applyNumberFormat="1" applyFont="1" applyFill="1" applyBorder="1"/>
    <xf numFmtId="3" fontId="1" fillId="2" borderId="41" xfId="0" applyNumberFormat="1" applyFont="1" applyFill="1" applyBorder="1"/>
    <xf numFmtId="3" fontId="1" fillId="2" borderId="45" xfId="0" applyNumberFormat="1" applyFont="1" applyFill="1" applyBorder="1"/>
    <xf numFmtId="0" fontId="3" fillId="0" borderId="5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3" fontId="1" fillId="3" borderId="27" xfId="0" applyNumberFormat="1" applyFont="1" applyFill="1" applyBorder="1" applyAlignment="1">
      <alignment horizontal="right" vertical="center"/>
    </xf>
    <xf numFmtId="3" fontId="1" fillId="3" borderId="50" xfId="0" applyNumberFormat="1" applyFont="1" applyFill="1" applyBorder="1" applyAlignment="1">
      <alignment horizontal="right" vertical="center"/>
    </xf>
    <xf numFmtId="3" fontId="1" fillId="3" borderId="51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3" fontId="1" fillId="3" borderId="52" xfId="0" applyNumberFormat="1" applyFont="1" applyFill="1" applyBorder="1" applyAlignment="1">
      <alignment horizontal="right" vertical="center"/>
    </xf>
    <xf numFmtId="3" fontId="1" fillId="3" borderId="53" xfId="0" applyNumberFormat="1" applyFont="1" applyFill="1" applyBorder="1" applyAlignment="1">
      <alignment horizontal="right" vertical="center"/>
    </xf>
    <xf numFmtId="3" fontId="3" fillId="8" borderId="51" xfId="0" applyNumberFormat="1" applyFont="1" applyFill="1" applyBorder="1" applyAlignment="1">
      <alignment horizontal="right"/>
    </xf>
    <xf numFmtId="0" fontId="6" fillId="0" borderId="11" xfId="0" applyFont="1" applyBorder="1" applyAlignment="1">
      <alignment horizontal="right"/>
    </xf>
    <xf numFmtId="3" fontId="3" fillId="8" borderId="11" xfId="0" applyNumberFormat="1" applyFont="1" applyFill="1" applyBorder="1" applyAlignment="1">
      <alignment horizontal="right"/>
    </xf>
    <xf numFmtId="3" fontId="3" fillId="8" borderId="20" xfId="0" applyNumberFormat="1" applyFont="1" applyFill="1" applyBorder="1" applyAlignment="1">
      <alignment horizontal="right" vertical="center"/>
    </xf>
    <xf numFmtId="3" fontId="3" fillId="8" borderId="42" xfId="0" applyNumberFormat="1" applyFont="1" applyFill="1" applyBorder="1" applyAlignment="1">
      <alignment horizontal="right" vertical="center"/>
    </xf>
    <xf numFmtId="3" fontId="3" fillId="8" borderId="21" xfId="0" applyNumberFormat="1" applyFont="1" applyFill="1" applyBorder="1" applyAlignment="1">
      <alignment horizontal="right" vertical="center"/>
    </xf>
    <xf numFmtId="3" fontId="3" fillId="8" borderId="20" xfId="0" applyNumberFormat="1" applyFont="1" applyFill="1" applyBorder="1" applyAlignment="1">
      <alignment horizontal="right"/>
    </xf>
    <xf numFmtId="3" fontId="3" fillId="8" borderId="42" xfId="0" applyNumberFormat="1" applyFont="1" applyFill="1" applyBorder="1" applyAlignment="1">
      <alignment horizontal="right"/>
    </xf>
    <xf numFmtId="3" fontId="3" fillId="8" borderId="33" xfId="0" applyNumberFormat="1" applyFont="1" applyFill="1" applyBorder="1" applyAlignment="1">
      <alignment horizontal="right" vertical="center"/>
    </xf>
    <xf numFmtId="3" fontId="3" fillId="8" borderId="38" xfId="0" applyNumberFormat="1" applyFont="1" applyFill="1" applyBorder="1" applyAlignment="1">
      <alignment horizontal="right" vertical="center"/>
    </xf>
    <xf numFmtId="3" fontId="3" fillId="8" borderId="12" xfId="0" applyNumberFormat="1" applyFont="1" applyFill="1" applyBorder="1" applyAlignment="1">
      <alignment horizontal="right"/>
    </xf>
    <xf numFmtId="0" fontId="0" fillId="0" borderId="52" xfId="0" applyBorder="1" applyAlignment="1">
      <alignment horizontal="center"/>
    </xf>
    <xf numFmtId="10" fontId="1" fillId="0" borderId="56" xfId="0" applyNumberFormat="1" applyFont="1" applyBorder="1" applyAlignment="1">
      <alignment horizontal="right"/>
    </xf>
    <xf numFmtId="10" fontId="1" fillId="0" borderId="56" xfId="0" applyNumberFormat="1" applyFont="1" applyBorder="1" applyAlignment="1">
      <alignment horizontal="right" vertical="center"/>
    </xf>
    <xf numFmtId="10" fontId="1" fillId="0" borderId="53" xfId="0" applyNumberFormat="1" applyFont="1" applyBorder="1" applyAlignment="1">
      <alignment horizontal="right"/>
    </xf>
    <xf numFmtId="0" fontId="1" fillId="0" borderId="42" xfId="0" applyFont="1" applyBorder="1" applyAlignment="1">
      <alignment horizontal="center"/>
    </xf>
    <xf numFmtId="0" fontId="1" fillId="0" borderId="55" xfId="0" applyFont="1" applyBorder="1" applyAlignment="1">
      <alignment horizontal="center"/>
    </xf>
    <xf numFmtId="0" fontId="1" fillId="0" borderId="43" xfId="0" applyFont="1" applyBorder="1" applyAlignment="1">
      <alignment horizontal="center"/>
    </xf>
    <xf numFmtId="3" fontId="3" fillId="5" borderId="6" xfId="0" applyNumberFormat="1" applyFont="1" applyFill="1" applyBorder="1"/>
  </cellXfs>
  <cellStyles count="2">
    <cellStyle name="Normální" xfId="0" builtinId="0"/>
    <cellStyle name="Procenta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Časový průběh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Plán plnění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List1!$D$4:$O$4</c:f>
              <c:numCache>
                <c:formatCode>mmm\-yy</c:formatCode>
                <c:ptCount val="12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</c:numCache>
            </c:numRef>
          </c:cat>
          <c:val>
            <c:numRef>
              <c:f>List1!$D$26:$O$26</c:f>
              <c:numCache>
                <c:formatCode>#,##0</c:formatCode>
                <c:ptCount val="12"/>
                <c:pt idx="0">
                  <c:v>2550</c:v>
                </c:pt>
                <c:pt idx="1">
                  <c:v>2690</c:v>
                </c:pt>
                <c:pt idx="2">
                  <c:v>3980</c:v>
                </c:pt>
                <c:pt idx="3">
                  <c:v>7015</c:v>
                </c:pt>
                <c:pt idx="4">
                  <c:v>7162</c:v>
                </c:pt>
                <c:pt idx="5">
                  <c:v>7820</c:v>
                </c:pt>
                <c:pt idx="6">
                  <c:v>14102</c:v>
                </c:pt>
                <c:pt idx="7">
                  <c:v>15530</c:v>
                </c:pt>
                <c:pt idx="8">
                  <c:v>11070</c:v>
                </c:pt>
                <c:pt idx="9">
                  <c:v>9745</c:v>
                </c:pt>
                <c:pt idx="10">
                  <c:v>8360</c:v>
                </c:pt>
                <c:pt idx="11">
                  <c:v>10817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95-40E7-9634-6A23D95FA64E}"/>
            </c:ext>
          </c:extLst>
        </c:ser>
        <c:ser>
          <c:idx val="1"/>
          <c:order val="1"/>
          <c:tx>
            <c:v>Skutečné plnění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List1!$D$4:$O$4</c:f>
              <c:numCache>
                <c:formatCode>mmm\-yy</c:formatCode>
                <c:ptCount val="12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</c:numCache>
            </c:numRef>
          </c:cat>
          <c:val>
            <c:numRef>
              <c:f>List1!$D$27:$P$27</c:f>
              <c:numCache>
                <c:formatCode>#,##0</c:formatCode>
                <c:ptCount val="13"/>
                <c:pt idx="0">
                  <c:v>2980</c:v>
                </c:pt>
                <c:pt idx="1">
                  <c:v>1973</c:v>
                </c:pt>
                <c:pt idx="2">
                  <c:v>2893</c:v>
                </c:pt>
                <c:pt idx="3">
                  <c:v>3175</c:v>
                </c:pt>
                <c:pt idx="4">
                  <c:v>8068</c:v>
                </c:pt>
                <c:pt idx="5">
                  <c:v>9089</c:v>
                </c:pt>
                <c:pt idx="6">
                  <c:v>23007</c:v>
                </c:pt>
                <c:pt idx="7">
                  <c:v>10606</c:v>
                </c:pt>
                <c:pt idx="8">
                  <c:v>9663</c:v>
                </c:pt>
                <c:pt idx="9">
                  <c:v>11525</c:v>
                </c:pt>
                <c:pt idx="10">
                  <c:v>7692</c:v>
                </c:pt>
                <c:pt idx="11">
                  <c:v>9302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814-402C-A912-82D8E7B07F39}"/>
            </c:ext>
          </c:extLst>
        </c:ser>
        <c:ser>
          <c:idx val="2"/>
          <c:order val="2"/>
          <c:tx>
            <c:v>Kumulace plánu 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List1!$D$4:$O$4</c:f>
              <c:numCache>
                <c:formatCode>mmm\-yy</c:formatCode>
                <c:ptCount val="12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</c:numCache>
            </c:numRef>
          </c:cat>
          <c:val>
            <c:numRef>
              <c:f>List1!$D$28:$O$28</c:f>
              <c:numCache>
                <c:formatCode>#,##0</c:formatCode>
                <c:ptCount val="12"/>
                <c:pt idx="0">
                  <c:v>2550</c:v>
                </c:pt>
                <c:pt idx="1">
                  <c:v>5240</c:v>
                </c:pt>
                <c:pt idx="2">
                  <c:v>9220</c:v>
                </c:pt>
                <c:pt idx="3">
                  <c:v>16235</c:v>
                </c:pt>
                <c:pt idx="4">
                  <c:v>23397</c:v>
                </c:pt>
                <c:pt idx="5">
                  <c:v>31217</c:v>
                </c:pt>
                <c:pt idx="6">
                  <c:v>45319</c:v>
                </c:pt>
                <c:pt idx="7">
                  <c:v>60849</c:v>
                </c:pt>
                <c:pt idx="8">
                  <c:v>71919</c:v>
                </c:pt>
                <c:pt idx="9">
                  <c:v>81664</c:v>
                </c:pt>
                <c:pt idx="10">
                  <c:v>90024</c:v>
                </c:pt>
                <c:pt idx="11">
                  <c:v>100841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E33-442F-BA26-52A768C2BDCA}"/>
            </c:ext>
          </c:extLst>
        </c:ser>
        <c:ser>
          <c:idx val="3"/>
          <c:order val="3"/>
          <c:tx>
            <c:v>Kumulace skutečného plnění</c:v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List1!$D$4:$O$4</c:f>
              <c:numCache>
                <c:formatCode>mmm\-yy</c:formatCode>
                <c:ptCount val="12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</c:numCache>
            </c:numRef>
          </c:cat>
          <c:val>
            <c:numRef>
              <c:f>List1!$D$29:$O$29</c:f>
              <c:numCache>
                <c:formatCode>#,##0</c:formatCode>
                <c:ptCount val="12"/>
                <c:pt idx="0">
                  <c:v>2980</c:v>
                </c:pt>
                <c:pt idx="1">
                  <c:v>4953</c:v>
                </c:pt>
                <c:pt idx="2">
                  <c:v>7846</c:v>
                </c:pt>
                <c:pt idx="3">
                  <c:v>11021</c:v>
                </c:pt>
                <c:pt idx="4">
                  <c:v>19089</c:v>
                </c:pt>
                <c:pt idx="5">
                  <c:v>28178</c:v>
                </c:pt>
                <c:pt idx="6">
                  <c:v>51185</c:v>
                </c:pt>
                <c:pt idx="7">
                  <c:v>61791</c:v>
                </c:pt>
                <c:pt idx="8">
                  <c:v>71454</c:v>
                </c:pt>
                <c:pt idx="9">
                  <c:v>82979</c:v>
                </c:pt>
                <c:pt idx="10">
                  <c:v>90671</c:v>
                </c:pt>
                <c:pt idx="11">
                  <c:v>99973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E33-442F-BA26-52A768C2BD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33056928"/>
        <c:axId val="333057320"/>
      </c:barChart>
      <c:dateAx>
        <c:axId val="333056928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333057320"/>
        <c:crosses val="autoZero"/>
        <c:auto val="1"/>
        <c:lblOffset val="100"/>
        <c:baseTimeUnit val="months"/>
      </c:dateAx>
      <c:valAx>
        <c:axId val="333057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333056928"/>
        <c:crosses val="autoZero"/>
        <c:crossBetween val="between"/>
        <c:majorUnit val="10000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2152651</xdr:colOff>
      <xdr:row>30</xdr:row>
      <xdr:rowOff>47623</xdr:rowOff>
    </xdr:from>
    <xdr:to>
      <xdr:col>17</xdr:col>
      <xdr:colOff>382628</xdr:colOff>
      <xdr:row>55</xdr:row>
      <xdr:rowOff>127000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35F5F954-D36E-6CDB-1D1B-F11E9B3360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7"/>
  <sheetViews>
    <sheetView tabSelected="1" topLeftCell="A13" zoomScale="117" zoomScaleNormal="117" workbookViewId="0">
      <selection activeCell="W15" sqref="W15"/>
    </sheetView>
  </sheetViews>
  <sheetFormatPr defaultRowHeight="15" x14ac:dyDescent="0.25"/>
  <cols>
    <col min="1" max="1" width="3.42578125" customWidth="1"/>
    <col min="2" max="2" width="5.85546875" style="60" customWidth="1"/>
    <col min="3" max="3" width="38.85546875" customWidth="1"/>
    <col min="4" max="9" width="6.42578125" bestFit="1" customWidth="1"/>
    <col min="10" max="10" width="6.85546875" customWidth="1"/>
    <col min="11" max="11" width="6.42578125" bestFit="1" customWidth="1"/>
    <col min="12" max="12" width="6.7109375" customWidth="1"/>
    <col min="13" max="14" width="6.42578125" bestFit="1" customWidth="1"/>
    <col min="15" max="15" width="7.7109375" customWidth="1"/>
    <col min="16" max="16" width="8" customWidth="1"/>
    <col min="17" max="17" width="12.7109375" customWidth="1"/>
    <col min="18" max="18" width="8.7109375" style="20" customWidth="1"/>
    <col min="20" max="20" width="9.140625" style="20"/>
  </cols>
  <sheetData>
    <row r="2" spans="2:20" x14ac:dyDescent="0.25">
      <c r="C2" s="3"/>
      <c r="D2" s="90" t="s">
        <v>16</v>
      </c>
      <c r="E2" s="90"/>
      <c r="F2" s="90"/>
      <c r="G2" s="90"/>
      <c r="H2" s="90"/>
      <c r="I2" s="90"/>
      <c r="J2" s="90"/>
      <c r="K2" s="90"/>
      <c r="L2" s="90"/>
      <c r="M2" s="90"/>
      <c r="N2" s="4"/>
      <c r="O2" s="4"/>
      <c r="P2" s="3"/>
    </row>
    <row r="3" spans="2:20" ht="15.75" thickBot="1" x14ac:dyDescent="0.3">
      <c r="C3" s="3" t="s">
        <v>18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3"/>
      <c r="Q3" s="3"/>
    </row>
    <row r="4" spans="2:20" ht="15.75" thickBot="1" x14ac:dyDescent="0.3">
      <c r="B4" s="45" t="s">
        <v>20</v>
      </c>
      <c r="C4" s="44" t="s">
        <v>28</v>
      </c>
      <c r="D4" s="46">
        <v>44927</v>
      </c>
      <c r="E4" s="47">
        <v>44958</v>
      </c>
      <c r="F4" s="47">
        <v>44986</v>
      </c>
      <c r="G4" s="47">
        <v>45017</v>
      </c>
      <c r="H4" s="47">
        <v>45047</v>
      </c>
      <c r="I4" s="47">
        <v>45078</v>
      </c>
      <c r="J4" s="47">
        <v>45108</v>
      </c>
      <c r="K4" s="47">
        <v>45139</v>
      </c>
      <c r="L4" s="47">
        <v>45170</v>
      </c>
      <c r="M4" s="47">
        <v>45200</v>
      </c>
      <c r="N4" s="47">
        <v>45231</v>
      </c>
      <c r="O4" s="76">
        <v>45261</v>
      </c>
      <c r="P4" s="55" t="s">
        <v>17</v>
      </c>
      <c r="Q4" s="48" t="s">
        <v>31</v>
      </c>
      <c r="R4" s="49" t="s">
        <v>21</v>
      </c>
      <c r="S4" s="102" t="s">
        <v>22</v>
      </c>
      <c r="T4" s="112" t="s">
        <v>32</v>
      </c>
    </row>
    <row r="5" spans="2:20" ht="15.75" thickBot="1" x14ac:dyDescent="0.3">
      <c r="B5" s="61">
        <v>2212</v>
      </c>
      <c r="C5" s="21" t="s">
        <v>0</v>
      </c>
      <c r="D5" s="11"/>
      <c r="E5" s="12"/>
      <c r="F5" s="12"/>
      <c r="G5" s="12"/>
      <c r="H5" s="12">
        <v>350</v>
      </c>
      <c r="I5" s="12"/>
      <c r="J5" s="12"/>
      <c r="K5" s="12"/>
      <c r="L5" s="12"/>
      <c r="M5" s="12"/>
      <c r="N5" s="12"/>
      <c r="O5" s="77">
        <v>50</v>
      </c>
      <c r="P5" s="56">
        <f t="shared" ref="P5:P25" si="0">SUM(D5:O5)</f>
        <v>400</v>
      </c>
      <c r="Q5" s="22">
        <v>284</v>
      </c>
      <c r="R5" s="57">
        <f>P5</f>
        <v>400</v>
      </c>
      <c r="S5" s="103">
        <f>Q5</f>
        <v>284</v>
      </c>
      <c r="T5" s="113">
        <f>S5/R5</f>
        <v>0.71</v>
      </c>
    </row>
    <row r="6" spans="2:20" ht="15.75" thickBot="1" x14ac:dyDescent="0.3">
      <c r="B6" s="91">
        <v>2219</v>
      </c>
      <c r="C6" s="13" t="s">
        <v>1</v>
      </c>
      <c r="D6" s="5"/>
      <c r="E6" s="6"/>
      <c r="F6" s="6"/>
      <c r="G6" s="6"/>
      <c r="H6" s="6"/>
      <c r="I6" s="6">
        <v>550</v>
      </c>
      <c r="J6" s="6"/>
      <c r="K6" s="6"/>
      <c r="L6" s="6">
        <v>50</v>
      </c>
      <c r="M6" s="6"/>
      <c r="N6" s="6"/>
      <c r="O6" s="78"/>
      <c r="P6" s="56">
        <f t="shared" si="0"/>
        <v>600</v>
      </c>
      <c r="Q6" s="17">
        <v>596</v>
      </c>
      <c r="R6" s="87">
        <f>P6+P7+P8</f>
        <v>4700</v>
      </c>
      <c r="S6" s="104">
        <f>Q6+Q7+Q8</f>
        <v>4453</v>
      </c>
      <c r="T6" s="114">
        <f t="shared" ref="T6:T27" si="1">S6/R6</f>
        <v>0.94744680851063834</v>
      </c>
    </row>
    <row r="7" spans="2:20" ht="15.75" thickBot="1" x14ac:dyDescent="0.3">
      <c r="B7" s="92"/>
      <c r="C7" s="14" t="s">
        <v>2</v>
      </c>
      <c r="D7" s="7"/>
      <c r="E7" s="8"/>
      <c r="F7" s="8"/>
      <c r="G7" s="8"/>
      <c r="H7" s="8"/>
      <c r="I7" s="8"/>
      <c r="J7" s="8"/>
      <c r="K7" s="8"/>
      <c r="L7" s="8"/>
      <c r="M7" s="8">
        <v>2200</v>
      </c>
      <c r="N7" s="8"/>
      <c r="O7" s="79"/>
      <c r="P7" s="56">
        <f t="shared" si="0"/>
        <v>2200</v>
      </c>
      <c r="Q7" s="15">
        <f>12+1142+1454</f>
        <v>2608</v>
      </c>
      <c r="R7" s="87"/>
      <c r="S7" s="104"/>
      <c r="T7" s="114"/>
    </row>
    <row r="8" spans="2:20" ht="15.75" thickBot="1" x14ac:dyDescent="0.3">
      <c r="B8" s="93"/>
      <c r="C8" s="23" t="s">
        <v>3</v>
      </c>
      <c r="D8" s="9"/>
      <c r="E8" s="10"/>
      <c r="F8" s="10"/>
      <c r="G8" s="10"/>
      <c r="H8" s="10"/>
      <c r="I8" s="10"/>
      <c r="J8" s="10"/>
      <c r="K8" s="10"/>
      <c r="L8" s="10">
        <v>1900</v>
      </c>
      <c r="M8" s="10"/>
      <c r="N8" s="10"/>
      <c r="O8" s="80"/>
      <c r="P8" s="56">
        <f t="shared" si="0"/>
        <v>1900</v>
      </c>
      <c r="Q8" s="18">
        <v>1249</v>
      </c>
      <c r="R8" s="87"/>
      <c r="S8" s="104"/>
      <c r="T8" s="114"/>
    </row>
    <row r="9" spans="2:20" ht="15.75" thickBot="1" x14ac:dyDescent="0.3">
      <c r="B9" s="94">
        <v>2310</v>
      </c>
      <c r="C9" s="24" t="s">
        <v>4</v>
      </c>
      <c r="D9" s="25"/>
      <c r="E9" s="26"/>
      <c r="F9" s="26"/>
      <c r="G9" s="26">
        <v>400</v>
      </c>
      <c r="H9" s="26"/>
      <c r="I9" s="26"/>
      <c r="J9" s="26"/>
      <c r="K9" s="26"/>
      <c r="L9" s="26"/>
      <c r="M9" s="26"/>
      <c r="N9" s="26"/>
      <c r="O9" s="81"/>
      <c r="P9" s="56">
        <f t="shared" si="0"/>
        <v>400</v>
      </c>
      <c r="Q9" s="27">
        <v>566</v>
      </c>
      <c r="R9" s="88">
        <f>P9+P10</f>
        <v>570</v>
      </c>
      <c r="S9" s="105">
        <f>Q9+Q10</f>
        <v>566</v>
      </c>
      <c r="T9" s="114">
        <f t="shared" si="1"/>
        <v>0.99298245614035086</v>
      </c>
    </row>
    <row r="10" spans="2:20" ht="15.75" thickBot="1" x14ac:dyDescent="0.3">
      <c r="B10" s="95"/>
      <c r="C10" s="28" t="s">
        <v>30</v>
      </c>
      <c r="D10" s="29"/>
      <c r="E10" s="30"/>
      <c r="F10" s="30"/>
      <c r="G10" s="30"/>
      <c r="H10" s="30"/>
      <c r="I10" s="30"/>
      <c r="J10" s="30"/>
      <c r="K10" s="30">
        <v>170</v>
      </c>
      <c r="L10" s="30"/>
      <c r="M10" s="30"/>
      <c r="N10" s="30"/>
      <c r="O10" s="82"/>
      <c r="P10" s="56">
        <f t="shared" si="0"/>
        <v>170</v>
      </c>
      <c r="Q10" s="31"/>
      <c r="R10" s="89"/>
      <c r="S10" s="106"/>
      <c r="T10" s="114"/>
    </row>
    <row r="11" spans="2:20" ht="15.75" thickBot="1" x14ac:dyDescent="0.3">
      <c r="B11" s="96">
        <v>2321</v>
      </c>
      <c r="C11" s="13" t="s">
        <v>24</v>
      </c>
      <c r="D11" s="5"/>
      <c r="E11" s="6"/>
      <c r="F11" s="6"/>
      <c r="G11" s="6"/>
      <c r="H11" s="6"/>
      <c r="I11" s="6"/>
      <c r="J11" s="6"/>
      <c r="K11" s="6"/>
      <c r="L11" s="6"/>
      <c r="M11" s="6"/>
      <c r="N11" s="6">
        <v>200</v>
      </c>
      <c r="O11" s="78"/>
      <c r="P11" s="56">
        <f t="shared" si="0"/>
        <v>200</v>
      </c>
      <c r="Q11" s="17"/>
      <c r="R11" s="88">
        <f>P11+P12</f>
        <v>11500</v>
      </c>
      <c r="S11" s="105">
        <f>Q11+Q12</f>
        <v>11482</v>
      </c>
      <c r="T11" s="114">
        <f t="shared" si="1"/>
        <v>0.99843478260869567</v>
      </c>
    </row>
    <row r="12" spans="2:20" ht="15.75" thickBot="1" x14ac:dyDescent="0.3">
      <c r="B12" s="96"/>
      <c r="C12" s="23" t="s">
        <v>23</v>
      </c>
      <c r="D12" s="9"/>
      <c r="E12" s="10"/>
      <c r="F12" s="10"/>
      <c r="G12" s="10"/>
      <c r="H12" s="10"/>
      <c r="I12" s="10"/>
      <c r="J12" s="10">
        <v>3000</v>
      </c>
      <c r="K12" s="10">
        <v>2500</v>
      </c>
      <c r="L12" s="10">
        <v>4000</v>
      </c>
      <c r="M12" s="10">
        <v>1100</v>
      </c>
      <c r="N12" s="10">
        <v>700</v>
      </c>
      <c r="O12" s="80"/>
      <c r="P12" s="56">
        <f t="shared" si="0"/>
        <v>11300</v>
      </c>
      <c r="Q12" s="18">
        <v>11482</v>
      </c>
      <c r="R12" s="89"/>
      <c r="S12" s="106"/>
      <c r="T12" s="114"/>
    </row>
    <row r="13" spans="2:20" ht="15.75" thickBot="1" x14ac:dyDescent="0.3">
      <c r="B13" s="61">
        <v>2412</v>
      </c>
      <c r="C13" s="21" t="s">
        <v>5</v>
      </c>
      <c r="D13" s="11"/>
      <c r="E13" s="12"/>
      <c r="F13" s="12"/>
      <c r="G13" s="12"/>
      <c r="H13" s="12"/>
      <c r="I13" s="12"/>
      <c r="J13" s="12">
        <v>250</v>
      </c>
      <c r="K13" s="12"/>
      <c r="L13" s="12"/>
      <c r="M13" s="12"/>
      <c r="N13" s="12"/>
      <c r="O13" s="77">
        <v>576</v>
      </c>
      <c r="P13" s="56">
        <f t="shared" si="0"/>
        <v>826</v>
      </c>
      <c r="Q13" s="22">
        <v>773</v>
      </c>
      <c r="R13" s="57">
        <v>826</v>
      </c>
      <c r="S13" s="103">
        <f t="shared" ref="S13:S15" si="2">Q13</f>
        <v>773</v>
      </c>
      <c r="T13" s="113">
        <f t="shared" si="1"/>
        <v>0.93583535108958837</v>
      </c>
    </row>
    <row r="14" spans="2:20" ht="15.75" thickBot="1" x14ac:dyDescent="0.3">
      <c r="B14" s="62">
        <v>3113</v>
      </c>
      <c r="C14" s="32" t="s">
        <v>6</v>
      </c>
      <c r="D14" s="33"/>
      <c r="E14" s="34"/>
      <c r="F14" s="34">
        <v>400</v>
      </c>
      <c r="G14" s="34">
        <v>800</v>
      </c>
      <c r="H14" s="34">
        <v>700</v>
      </c>
      <c r="I14" s="34">
        <v>1500</v>
      </c>
      <c r="J14" s="34">
        <v>1500</v>
      </c>
      <c r="K14" s="34">
        <v>1300</v>
      </c>
      <c r="L14" s="34">
        <v>127</v>
      </c>
      <c r="M14" s="34"/>
      <c r="N14" s="34"/>
      <c r="O14" s="83"/>
      <c r="P14" s="56">
        <f t="shared" si="0"/>
        <v>6327</v>
      </c>
      <c r="Q14" s="35">
        <v>6327</v>
      </c>
      <c r="R14" s="57">
        <v>6327</v>
      </c>
      <c r="S14" s="103">
        <f>Q14</f>
        <v>6327</v>
      </c>
      <c r="T14" s="113">
        <f t="shared" si="1"/>
        <v>1</v>
      </c>
    </row>
    <row r="15" spans="2:20" ht="15.75" thickBot="1" x14ac:dyDescent="0.3">
      <c r="B15" s="61">
        <v>3392</v>
      </c>
      <c r="C15" s="21" t="s">
        <v>7</v>
      </c>
      <c r="D15" s="11">
        <v>1100</v>
      </c>
      <c r="E15" s="12">
        <v>800</v>
      </c>
      <c r="F15" s="12">
        <v>2500</v>
      </c>
      <c r="G15" s="12">
        <v>4500</v>
      </c>
      <c r="H15" s="12">
        <v>4200</v>
      </c>
      <c r="I15" s="12">
        <v>5000</v>
      </c>
      <c r="J15" s="12">
        <v>9000</v>
      </c>
      <c r="K15" s="12">
        <v>11500</v>
      </c>
      <c r="L15" s="12">
        <v>4500</v>
      </c>
      <c r="M15" s="12">
        <v>6300</v>
      </c>
      <c r="N15" s="12">
        <v>6800</v>
      </c>
      <c r="O15" s="77">
        <v>9667</v>
      </c>
      <c r="P15" s="56">
        <f t="shared" si="0"/>
        <v>65867</v>
      </c>
      <c r="Q15" s="22">
        <v>65781</v>
      </c>
      <c r="R15" s="57">
        <v>65877</v>
      </c>
      <c r="S15" s="103">
        <f t="shared" si="2"/>
        <v>65781</v>
      </c>
      <c r="T15" s="113">
        <f t="shared" si="1"/>
        <v>0.9985427387403798</v>
      </c>
    </row>
    <row r="16" spans="2:20" ht="15.75" thickBot="1" x14ac:dyDescent="0.3">
      <c r="B16" s="96">
        <v>3412</v>
      </c>
      <c r="C16" s="13" t="s">
        <v>8</v>
      </c>
      <c r="D16" s="5"/>
      <c r="E16" s="6">
        <v>470</v>
      </c>
      <c r="F16" s="6"/>
      <c r="G16" s="6"/>
      <c r="H16" s="6"/>
      <c r="I16" s="6"/>
      <c r="J16" s="6"/>
      <c r="K16" s="6"/>
      <c r="L16" s="6"/>
      <c r="M16" s="6"/>
      <c r="N16" s="6"/>
      <c r="O16" s="78"/>
      <c r="P16" s="56">
        <f t="shared" si="0"/>
        <v>470</v>
      </c>
      <c r="Q16" s="17">
        <v>400</v>
      </c>
      <c r="R16" s="88">
        <f>P16+P17</f>
        <v>2520</v>
      </c>
      <c r="S16" s="104">
        <f>Q16+Q17</f>
        <v>2448</v>
      </c>
      <c r="T16" s="114">
        <f t="shared" si="1"/>
        <v>0.97142857142857142</v>
      </c>
    </row>
    <row r="17" spans="2:20" ht="15.75" thickBot="1" x14ac:dyDescent="0.3">
      <c r="B17" s="96"/>
      <c r="C17" s="23" t="s">
        <v>9</v>
      </c>
      <c r="D17" s="9">
        <v>500</v>
      </c>
      <c r="E17" s="10">
        <v>1270</v>
      </c>
      <c r="F17" s="10">
        <v>280</v>
      </c>
      <c r="G17" s="10"/>
      <c r="H17" s="10"/>
      <c r="I17" s="10"/>
      <c r="J17" s="10"/>
      <c r="K17" s="10"/>
      <c r="L17" s="10"/>
      <c r="M17" s="10"/>
      <c r="N17" s="10"/>
      <c r="O17" s="80"/>
      <c r="P17" s="56">
        <f t="shared" si="0"/>
        <v>2050</v>
      </c>
      <c r="Q17" s="67">
        <v>2048</v>
      </c>
      <c r="R17" s="89"/>
      <c r="S17" s="104"/>
      <c r="T17" s="114"/>
    </row>
    <row r="18" spans="2:20" ht="15.75" thickBot="1" x14ac:dyDescent="0.3">
      <c r="B18" s="94">
        <v>3613</v>
      </c>
      <c r="C18" s="24" t="s">
        <v>10</v>
      </c>
      <c r="D18" s="25"/>
      <c r="E18" s="26"/>
      <c r="F18" s="26"/>
      <c r="G18" s="26"/>
      <c r="H18" s="26"/>
      <c r="I18" s="26">
        <v>175</v>
      </c>
      <c r="J18" s="26"/>
      <c r="K18" s="26"/>
      <c r="L18" s="26"/>
      <c r="M18" s="26"/>
      <c r="N18" s="26"/>
      <c r="O18" s="81"/>
      <c r="P18" s="56">
        <f t="shared" si="0"/>
        <v>175</v>
      </c>
      <c r="Q18" s="27">
        <v>175</v>
      </c>
      <c r="R18" s="88">
        <f>P18+P19+P20</f>
        <v>5789</v>
      </c>
      <c r="S18" s="105">
        <f>Q18+Q19+Q20</f>
        <v>5788</v>
      </c>
      <c r="T18" s="114">
        <f t="shared" si="1"/>
        <v>0.99982725859388499</v>
      </c>
    </row>
    <row r="19" spans="2:20" ht="15.75" thickBot="1" x14ac:dyDescent="0.3">
      <c r="B19" s="96"/>
      <c r="C19" s="14" t="s">
        <v>11</v>
      </c>
      <c r="D19" s="7"/>
      <c r="E19" s="8"/>
      <c r="F19" s="8">
        <v>800</v>
      </c>
      <c r="G19" s="8">
        <v>1130</v>
      </c>
      <c r="H19" s="8">
        <v>1750</v>
      </c>
      <c r="I19" s="8">
        <v>298</v>
      </c>
      <c r="J19" s="8">
        <v>102</v>
      </c>
      <c r="K19" s="8"/>
      <c r="L19" s="8"/>
      <c r="M19" s="8"/>
      <c r="N19" s="8"/>
      <c r="O19" s="79"/>
      <c r="P19" s="56">
        <f t="shared" si="0"/>
        <v>4080</v>
      </c>
      <c r="Q19" s="15">
        <v>4079</v>
      </c>
      <c r="R19" s="87"/>
      <c r="S19" s="104"/>
      <c r="T19" s="114"/>
    </row>
    <row r="20" spans="2:20" ht="15.75" thickBot="1" x14ac:dyDescent="0.3">
      <c r="B20" s="95"/>
      <c r="C20" s="28" t="s">
        <v>12</v>
      </c>
      <c r="D20" s="29">
        <v>950</v>
      </c>
      <c r="E20" s="30">
        <v>150</v>
      </c>
      <c r="F20" s="30"/>
      <c r="G20" s="30">
        <v>185</v>
      </c>
      <c r="H20" s="30">
        <v>102</v>
      </c>
      <c r="I20" s="30">
        <v>147</v>
      </c>
      <c r="J20" s="30"/>
      <c r="K20" s="30"/>
      <c r="L20" s="30"/>
      <c r="M20" s="30"/>
      <c r="N20" s="30"/>
      <c r="O20" s="82"/>
      <c r="P20" s="56">
        <f t="shared" si="0"/>
        <v>1534</v>
      </c>
      <c r="Q20" s="31">
        <v>1534</v>
      </c>
      <c r="R20" s="89"/>
      <c r="S20" s="106"/>
      <c r="T20" s="114"/>
    </row>
    <row r="21" spans="2:20" ht="15.75" thickBot="1" x14ac:dyDescent="0.3">
      <c r="B21" s="62">
        <v>3631</v>
      </c>
      <c r="C21" s="32" t="s">
        <v>13</v>
      </c>
      <c r="D21" s="33"/>
      <c r="E21" s="34"/>
      <c r="F21" s="34"/>
      <c r="G21" s="34"/>
      <c r="H21" s="34"/>
      <c r="I21" s="34"/>
      <c r="J21" s="34"/>
      <c r="K21" s="34"/>
      <c r="L21" s="34"/>
      <c r="M21" s="34"/>
      <c r="N21" s="34">
        <v>200</v>
      </c>
      <c r="O21" s="83"/>
      <c r="P21" s="56">
        <f t="shared" si="0"/>
        <v>200</v>
      </c>
      <c r="Q21" s="35"/>
      <c r="R21" s="57">
        <f t="shared" ref="R21:R22" si="3">P21</f>
        <v>200</v>
      </c>
      <c r="S21" s="107">
        <f t="shared" ref="S21:S25" si="4">Q21</f>
        <v>0</v>
      </c>
      <c r="T21" s="113">
        <f t="shared" si="1"/>
        <v>0</v>
      </c>
    </row>
    <row r="22" spans="2:20" ht="15.75" thickBot="1" x14ac:dyDescent="0.3">
      <c r="B22" s="63">
        <v>3636</v>
      </c>
      <c r="C22" s="37" t="s">
        <v>14</v>
      </c>
      <c r="D22" s="38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84">
        <v>104</v>
      </c>
      <c r="P22" s="56">
        <f t="shared" si="0"/>
        <v>104</v>
      </c>
      <c r="Q22" s="40">
        <v>100</v>
      </c>
      <c r="R22" s="57">
        <f t="shared" si="3"/>
        <v>104</v>
      </c>
      <c r="S22" s="108">
        <f t="shared" si="4"/>
        <v>100</v>
      </c>
      <c r="T22" s="113">
        <f t="shared" si="1"/>
        <v>0.96153846153846156</v>
      </c>
    </row>
    <row r="23" spans="2:20" ht="15.75" thickBot="1" x14ac:dyDescent="0.3">
      <c r="B23" s="97">
        <v>3745</v>
      </c>
      <c r="C23" s="42" t="s">
        <v>25</v>
      </c>
      <c r="D23" s="72"/>
      <c r="E23" s="26"/>
      <c r="F23" s="26"/>
      <c r="G23" s="26"/>
      <c r="H23" s="26"/>
      <c r="I23" s="26">
        <v>150</v>
      </c>
      <c r="J23" s="26">
        <v>250</v>
      </c>
      <c r="K23" s="26"/>
      <c r="L23" s="26"/>
      <c r="M23" s="26"/>
      <c r="N23" s="26">
        <v>400</v>
      </c>
      <c r="O23" s="81">
        <v>420</v>
      </c>
      <c r="P23" s="56">
        <f t="shared" si="0"/>
        <v>1220</v>
      </c>
      <c r="Q23" s="27">
        <v>1219</v>
      </c>
      <c r="R23" s="99">
        <f>P23+P24</f>
        <v>1713</v>
      </c>
      <c r="S23" s="109">
        <f>Q23+Q24</f>
        <v>1712</v>
      </c>
      <c r="T23" s="114">
        <f t="shared" si="1"/>
        <v>0.9994162288382954</v>
      </c>
    </row>
    <row r="24" spans="2:20" ht="15.75" thickBot="1" x14ac:dyDescent="0.3">
      <c r="B24" s="98"/>
      <c r="C24" s="43" t="s">
        <v>26</v>
      </c>
      <c r="D24" s="41"/>
      <c r="E24" s="30"/>
      <c r="F24" s="30"/>
      <c r="G24" s="30"/>
      <c r="H24" s="30"/>
      <c r="I24" s="30"/>
      <c r="J24" s="30"/>
      <c r="K24" s="30"/>
      <c r="L24" s="30">
        <v>493</v>
      </c>
      <c r="M24" s="30"/>
      <c r="N24" s="30"/>
      <c r="O24" s="82"/>
      <c r="P24" s="56">
        <f t="shared" si="0"/>
        <v>493</v>
      </c>
      <c r="Q24" s="31">
        <v>493</v>
      </c>
      <c r="R24" s="100"/>
      <c r="S24" s="110"/>
      <c r="T24" s="114"/>
    </row>
    <row r="25" spans="2:20" ht="15.75" thickBot="1" x14ac:dyDescent="0.3">
      <c r="B25" s="64"/>
      <c r="C25" s="36" t="s">
        <v>15</v>
      </c>
      <c r="D25" s="33"/>
      <c r="E25" s="34"/>
      <c r="F25" s="34"/>
      <c r="G25" s="34"/>
      <c r="H25" s="34">
        <v>60</v>
      </c>
      <c r="I25" s="34"/>
      <c r="J25" s="34"/>
      <c r="K25" s="34">
        <v>60</v>
      </c>
      <c r="L25" s="34"/>
      <c r="M25" s="34">
        <v>145</v>
      </c>
      <c r="N25" s="34">
        <v>60</v>
      </c>
      <c r="O25" s="83"/>
      <c r="P25" s="56">
        <f t="shared" si="0"/>
        <v>325</v>
      </c>
      <c r="Q25" s="35">
        <v>259</v>
      </c>
      <c r="R25" s="58">
        <v>325</v>
      </c>
      <c r="S25" s="111">
        <f t="shared" si="4"/>
        <v>259</v>
      </c>
      <c r="T25" s="115">
        <f t="shared" si="1"/>
        <v>0.79692307692307696</v>
      </c>
    </row>
    <row r="26" spans="2:20" ht="15.75" thickBot="1" x14ac:dyDescent="0.3">
      <c r="B26" s="64"/>
      <c r="C26" s="2" t="s">
        <v>27</v>
      </c>
      <c r="D26" s="54">
        <f t="shared" ref="D26:M26" si="5">SUM(D5:D25)</f>
        <v>2550</v>
      </c>
      <c r="E26" s="54">
        <f t="shared" si="5"/>
        <v>2690</v>
      </c>
      <c r="F26" s="54">
        <f t="shared" si="5"/>
        <v>3980</v>
      </c>
      <c r="G26" s="54">
        <f t="shared" si="5"/>
        <v>7015</v>
      </c>
      <c r="H26" s="54">
        <f t="shared" si="5"/>
        <v>7162</v>
      </c>
      <c r="I26" s="54">
        <f t="shared" si="5"/>
        <v>7820</v>
      </c>
      <c r="J26" s="54">
        <f t="shared" si="5"/>
        <v>14102</v>
      </c>
      <c r="K26" s="54">
        <f t="shared" si="5"/>
        <v>15530</v>
      </c>
      <c r="L26" s="54">
        <f t="shared" si="5"/>
        <v>11070</v>
      </c>
      <c r="M26" s="75">
        <f t="shared" si="5"/>
        <v>9745</v>
      </c>
      <c r="N26" s="75">
        <f>SUM(N5:N25)</f>
        <v>8360</v>
      </c>
      <c r="O26" s="119">
        <f>SUM(O5:O25)</f>
        <v>10817</v>
      </c>
      <c r="P26" s="56">
        <f>SUM(P5:P25)</f>
        <v>100841</v>
      </c>
      <c r="Q26" s="19">
        <f>Q27/P26</f>
        <v>0.99139239000009916</v>
      </c>
      <c r="R26" s="116"/>
      <c r="S26" s="117"/>
      <c r="T26" s="118"/>
    </row>
    <row r="27" spans="2:20" ht="15.75" thickBot="1" x14ac:dyDescent="0.3">
      <c r="B27" s="65"/>
      <c r="C27" s="51" t="s">
        <v>19</v>
      </c>
      <c r="D27" s="52">
        <v>2980</v>
      </c>
      <c r="E27" s="52">
        <v>1973</v>
      </c>
      <c r="F27" s="52">
        <v>2893</v>
      </c>
      <c r="G27" s="52">
        <v>3175</v>
      </c>
      <c r="H27" s="52">
        <v>8068</v>
      </c>
      <c r="I27" s="53">
        <v>9089</v>
      </c>
      <c r="J27" s="52">
        <v>23007</v>
      </c>
      <c r="K27" s="66">
        <v>10606</v>
      </c>
      <c r="L27" s="52">
        <v>9663</v>
      </c>
      <c r="M27" s="52">
        <v>11525</v>
      </c>
      <c r="N27" s="52">
        <v>7692</v>
      </c>
      <c r="O27" s="52">
        <v>9302</v>
      </c>
      <c r="P27" s="50"/>
      <c r="Q27" s="16">
        <f>SUM(Q5:Q25)</f>
        <v>99973</v>
      </c>
      <c r="R27" s="59">
        <f>SUM(R5:R25)</f>
        <v>100851</v>
      </c>
      <c r="S27" s="101">
        <f>SUM(S5:S25)</f>
        <v>99973</v>
      </c>
      <c r="T27" s="115">
        <f t="shared" si="1"/>
        <v>0.99129408731693291</v>
      </c>
    </row>
    <row r="28" spans="2:20" x14ac:dyDescent="0.25">
      <c r="C28" s="85" t="s">
        <v>29</v>
      </c>
      <c r="D28" s="73">
        <f>D26</f>
        <v>2550</v>
      </c>
      <c r="E28" s="73">
        <f>D26+E26</f>
        <v>5240</v>
      </c>
      <c r="F28" s="73">
        <f>E28+F26</f>
        <v>9220</v>
      </c>
      <c r="G28" s="73">
        <f t="shared" ref="G28:M29" si="6">F28+G26</f>
        <v>16235</v>
      </c>
      <c r="H28" s="73">
        <f t="shared" si="6"/>
        <v>23397</v>
      </c>
      <c r="I28" s="73">
        <f t="shared" si="6"/>
        <v>31217</v>
      </c>
      <c r="J28" s="73">
        <f t="shared" si="6"/>
        <v>45319</v>
      </c>
      <c r="K28" s="73">
        <f t="shared" si="6"/>
        <v>60849</v>
      </c>
      <c r="L28" s="73">
        <f t="shared" si="6"/>
        <v>71919</v>
      </c>
      <c r="M28" s="73">
        <f t="shared" si="6"/>
        <v>81664</v>
      </c>
      <c r="N28" s="73">
        <f>M28+N26</f>
        <v>90024</v>
      </c>
      <c r="O28" s="73">
        <f>N28+O26</f>
        <v>100841</v>
      </c>
      <c r="P28" s="68"/>
      <c r="Q28" s="69"/>
      <c r="R28" s="70"/>
      <c r="S28" s="71"/>
    </row>
    <row r="29" spans="2:20" x14ac:dyDescent="0.25">
      <c r="C29" s="86"/>
      <c r="D29" s="74">
        <f>D27</f>
        <v>2980</v>
      </c>
      <c r="E29" s="74">
        <f>D27+E27</f>
        <v>4953</v>
      </c>
      <c r="F29" s="74">
        <f>E29+F27</f>
        <v>7846</v>
      </c>
      <c r="G29" s="74">
        <f t="shared" si="6"/>
        <v>11021</v>
      </c>
      <c r="H29" s="74">
        <f t="shared" si="6"/>
        <v>19089</v>
      </c>
      <c r="I29" s="74">
        <f t="shared" si="6"/>
        <v>28178</v>
      </c>
      <c r="J29" s="74">
        <f t="shared" si="6"/>
        <v>51185</v>
      </c>
      <c r="K29" s="74">
        <f t="shared" si="6"/>
        <v>61791</v>
      </c>
      <c r="L29" s="74">
        <f t="shared" si="6"/>
        <v>71454</v>
      </c>
      <c r="M29" s="74">
        <f t="shared" si="6"/>
        <v>82979</v>
      </c>
      <c r="N29" s="74">
        <f>M29+N27</f>
        <v>90671</v>
      </c>
      <c r="O29" s="74">
        <f>N29+O27</f>
        <v>99973</v>
      </c>
      <c r="P29" s="68"/>
      <c r="Q29" s="69"/>
      <c r="R29" s="70"/>
      <c r="S29" s="71"/>
    </row>
    <row r="30" spans="2:20" ht="45" customHeight="1" x14ac:dyDescent="0.25"/>
    <row r="47" spans="4:16" x14ac:dyDescent="0.25"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</row>
  </sheetData>
  <mergeCells count="27">
    <mergeCell ref="T23:T24"/>
    <mergeCell ref="R26:T26"/>
    <mergeCell ref="T6:T8"/>
    <mergeCell ref="T9:T10"/>
    <mergeCell ref="T11:T12"/>
    <mergeCell ref="T16:T17"/>
    <mergeCell ref="T18:T20"/>
    <mergeCell ref="B23:B24"/>
    <mergeCell ref="R23:R24"/>
    <mergeCell ref="S23:S24"/>
    <mergeCell ref="B18:B20"/>
    <mergeCell ref="B11:B12"/>
    <mergeCell ref="S18:S20"/>
    <mergeCell ref="R11:R12"/>
    <mergeCell ref="S11:S12"/>
    <mergeCell ref="S6:S8"/>
    <mergeCell ref="S9:S10"/>
    <mergeCell ref="S16:S17"/>
    <mergeCell ref="D2:M2"/>
    <mergeCell ref="B6:B8"/>
    <mergeCell ref="B9:B10"/>
    <mergeCell ref="B16:B17"/>
    <mergeCell ref="C28:C29"/>
    <mergeCell ref="R6:R8"/>
    <mergeCell ref="R9:R10"/>
    <mergeCell ref="R16:R17"/>
    <mergeCell ref="R18:R20"/>
  </mergeCells>
  <pageMargins left="0.7" right="0.7" top="0.78740157499999996" bottom="0.78740157499999996" header="0.3" footer="0.3"/>
  <pageSetup paperSize="9" orientation="portrait" r:id="rId1"/>
  <ignoredErrors>
    <ignoredError sqref="D26 M26:O26 E26:L26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Milan Palacký</dc:creator>
  <cp:lastModifiedBy>Milan Palacký</cp:lastModifiedBy>
  <dcterms:created xsi:type="dcterms:W3CDTF">2023-01-12T10:20:44Z</dcterms:created>
  <dcterms:modified xsi:type="dcterms:W3CDTF">2024-01-10T13:40:53Z</dcterms:modified>
</cp:coreProperties>
</file>