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05" windowWidth="19875" windowHeight="771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Rekapitulace!$G$11</definedName>
    <definedName name="Dodavka0">Položky!#REF!</definedName>
    <definedName name="HSV">Rekapitulace!$E$11</definedName>
    <definedName name="HSV0">Položky!#REF!</definedName>
    <definedName name="HZS">Rekapitulace!$I$11</definedName>
    <definedName name="HZS0">Položky!#REF!</definedName>
    <definedName name="JKSO">'Krycí list'!$F$4</definedName>
    <definedName name="MJ">'Krycí list'!$G$4</definedName>
    <definedName name="Mont">Rekapitulace!$H$11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Položky!$A$1:$G$56</definedName>
    <definedName name="_xlnm.Print_Area" localSheetId="1">Rekapitulace!$A$1:$I$19</definedName>
    <definedName name="PocetMJ">'Krycí list'!$G$7</definedName>
    <definedName name="Poznamka">'Krycí list'!$B$37</definedName>
    <definedName name="Projektant">'Krycí list'!$C$7</definedName>
    <definedName name="PSV">Rekapitulace!$F$11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Rekapitulace!$H$18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/>
</workbook>
</file>

<file path=xl/calcChain.xml><?xml version="1.0" encoding="utf-8"?>
<calcChain xmlns="http://schemas.openxmlformats.org/spreadsheetml/2006/main">
  <c r="D15" i="1" l="1"/>
  <c r="D14" i="1"/>
  <c r="BE55" i="3"/>
  <c r="BD55" i="3"/>
  <c r="BC55" i="3"/>
  <c r="BC56" i="3" s="1"/>
  <c r="G10" i="2" s="1"/>
  <c r="BB55" i="3"/>
  <c r="BB56" i="3" s="1"/>
  <c r="F10" i="2" s="1"/>
  <c r="G55" i="3"/>
  <c r="BA55" i="3" s="1"/>
  <c r="BA56" i="3" s="1"/>
  <c r="E10" i="2" s="1"/>
  <c r="B10" i="2"/>
  <c r="A10" i="2"/>
  <c r="BE56" i="3"/>
  <c r="I10" i="2" s="1"/>
  <c r="BD56" i="3"/>
  <c r="H10" i="2" s="1"/>
  <c r="G56" i="3"/>
  <c r="C56" i="3"/>
  <c r="BE52" i="3"/>
  <c r="BD52" i="3"/>
  <c r="BC52" i="3"/>
  <c r="BB52" i="3"/>
  <c r="BA52" i="3"/>
  <c r="G52" i="3"/>
  <c r="BE51" i="3"/>
  <c r="BD51" i="3"/>
  <c r="BC51" i="3"/>
  <c r="BB51" i="3"/>
  <c r="G51" i="3"/>
  <c r="BA51" i="3" s="1"/>
  <c r="BE50" i="3"/>
  <c r="BD50" i="3"/>
  <c r="BC50" i="3"/>
  <c r="BC53" i="3" s="1"/>
  <c r="G9" i="2" s="1"/>
  <c r="BB50" i="3"/>
  <c r="BB53" i="3" s="1"/>
  <c r="F9" i="2" s="1"/>
  <c r="BA50" i="3"/>
  <c r="G50" i="3"/>
  <c r="BE48" i="3"/>
  <c r="BE53" i="3" s="1"/>
  <c r="I9" i="2" s="1"/>
  <c r="BD48" i="3"/>
  <c r="BD53" i="3" s="1"/>
  <c r="H9" i="2" s="1"/>
  <c r="BC48" i="3"/>
  <c r="BB48" i="3"/>
  <c r="G48" i="3"/>
  <c r="G53" i="3" s="1"/>
  <c r="B9" i="2"/>
  <c r="A9" i="2"/>
  <c r="C53" i="3"/>
  <c r="BE45" i="3"/>
  <c r="BD45" i="3"/>
  <c r="BC45" i="3"/>
  <c r="BB45" i="3"/>
  <c r="BA45" i="3"/>
  <c r="G45" i="3"/>
  <c r="BE44" i="3"/>
  <c r="BD44" i="3"/>
  <c r="BD46" i="3" s="1"/>
  <c r="H8" i="2" s="1"/>
  <c r="BC44" i="3"/>
  <c r="BB44" i="3"/>
  <c r="G44" i="3"/>
  <c r="BA44" i="3" s="1"/>
  <c r="BA46" i="3" s="1"/>
  <c r="E8" i="2" s="1"/>
  <c r="B8" i="2"/>
  <c r="A8" i="2"/>
  <c r="G46" i="3"/>
  <c r="C46" i="3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8" i="3"/>
  <c r="BD38" i="3"/>
  <c r="BC38" i="3"/>
  <c r="BB38" i="3"/>
  <c r="G38" i="3"/>
  <c r="BA38" i="3" s="1"/>
  <c r="BE37" i="3"/>
  <c r="BD37" i="3"/>
  <c r="BC37" i="3"/>
  <c r="BB37" i="3"/>
  <c r="G37" i="3"/>
  <c r="BA37" i="3" s="1"/>
  <c r="BE35" i="3"/>
  <c r="BD35" i="3"/>
  <c r="BC35" i="3"/>
  <c r="BB35" i="3"/>
  <c r="G35" i="3"/>
  <c r="BA35" i="3" s="1"/>
  <c r="BE34" i="3"/>
  <c r="BD34" i="3"/>
  <c r="BC34" i="3"/>
  <c r="BB34" i="3"/>
  <c r="BA34" i="3"/>
  <c r="G34" i="3"/>
  <c r="BE33" i="3"/>
  <c r="BD33" i="3"/>
  <c r="BC33" i="3"/>
  <c r="BB33" i="3"/>
  <c r="G33" i="3"/>
  <c r="BA33" i="3" s="1"/>
  <c r="BE32" i="3"/>
  <c r="BD32" i="3"/>
  <c r="BC32" i="3"/>
  <c r="BB32" i="3"/>
  <c r="G32" i="3"/>
  <c r="BA32" i="3" s="1"/>
  <c r="BE31" i="3"/>
  <c r="BD31" i="3"/>
  <c r="BC31" i="3"/>
  <c r="BB31" i="3"/>
  <c r="G31" i="3"/>
  <c r="BA31" i="3" s="1"/>
  <c r="BE29" i="3"/>
  <c r="BD29" i="3"/>
  <c r="BC29" i="3"/>
  <c r="BB29" i="3"/>
  <c r="G29" i="3"/>
  <c r="BA29" i="3" s="1"/>
  <c r="BE27" i="3"/>
  <c r="BD27" i="3"/>
  <c r="BC27" i="3"/>
  <c r="BB27" i="3"/>
  <c r="G27" i="3"/>
  <c r="BA27" i="3" s="1"/>
  <c r="BE25" i="3"/>
  <c r="BD25" i="3"/>
  <c r="BC25" i="3"/>
  <c r="BB25" i="3"/>
  <c r="G25" i="3"/>
  <c r="BA25" i="3" s="1"/>
  <c r="BE24" i="3"/>
  <c r="BD24" i="3"/>
  <c r="BC24" i="3"/>
  <c r="BB24" i="3"/>
  <c r="G24" i="3"/>
  <c r="BA24" i="3" s="1"/>
  <c r="BE23" i="3"/>
  <c r="BD23" i="3"/>
  <c r="BC23" i="3"/>
  <c r="BB23" i="3"/>
  <c r="BA23" i="3"/>
  <c r="G23" i="3"/>
  <c r="BE22" i="3"/>
  <c r="BD22" i="3"/>
  <c r="BC22" i="3"/>
  <c r="BB22" i="3"/>
  <c r="G22" i="3"/>
  <c r="BA22" i="3" s="1"/>
  <c r="BE21" i="3"/>
  <c r="BD21" i="3"/>
  <c r="BC21" i="3"/>
  <c r="BB21" i="3"/>
  <c r="G21" i="3"/>
  <c r="BA21" i="3" s="1"/>
  <c r="BE20" i="3"/>
  <c r="BD20" i="3"/>
  <c r="BC20" i="3"/>
  <c r="BB20" i="3"/>
  <c r="G20" i="3"/>
  <c r="BA20" i="3" s="1"/>
  <c r="BE19" i="3"/>
  <c r="BD19" i="3"/>
  <c r="BC19" i="3"/>
  <c r="BB19" i="3"/>
  <c r="G19" i="3"/>
  <c r="BA19" i="3" s="1"/>
  <c r="BE18" i="3"/>
  <c r="BD18" i="3"/>
  <c r="BC18" i="3"/>
  <c r="BB18" i="3"/>
  <c r="G18" i="3"/>
  <c r="BA18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BA15" i="3"/>
  <c r="G15" i="3"/>
  <c r="BE14" i="3"/>
  <c r="BD14" i="3"/>
  <c r="BC14" i="3"/>
  <c r="BB14" i="3"/>
  <c r="G14" i="3"/>
  <c r="BA14" i="3" s="1"/>
  <c r="BE13" i="3"/>
  <c r="BD13" i="3"/>
  <c r="BC13" i="3"/>
  <c r="BB13" i="3"/>
  <c r="G13" i="3"/>
  <c r="BA13" i="3" s="1"/>
  <c r="BE12" i="3"/>
  <c r="BD12" i="3"/>
  <c r="BC12" i="3"/>
  <c r="BB12" i="3"/>
  <c r="G12" i="3"/>
  <c r="BA12" i="3" s="1"/>
  <c r="BE11" i="3"/>
  <c r="BD11" i="3"/>
  <c r="BC11" i="3"/>
  <c r="BB11" i="3"/>
  <c r="G11" i="3"/>
  <c r="BA11" i="3" s="1"/>
  <c r="BE10" i="3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D8" i="3"/>
  <c r="BD42" i="3" s="1"/>
  <c r="H7" i="2" s="1"/>
  <c r="H11" i="2" s="1"/>
  <c r="C15" i="1" s="1"/>
  <c r="BC8" i="3"/>
  <c r="BB8" i="3"/>
  <c r="G8" i="3"/>
  <c r="BA8" i="3" s="1"/>
  <c r="B7" i="2"/>
  <c r="A7" i="2"/>
  <c r="C42" i="3"/>
  <c r="C4" i="3"/>
  <c r="F3" i="3"/>
  <c r="C3" i="3"/>
  <c r="C2" i="2"/>
  <c r="C1" i="2"/>
  <c r="F33" i="1"/>
  <c r="F31" i="1"/>
  <c r="F34" i="1" s="1"/>
  <c r="G8" i="1"/>
  <c r="G42" i="3" l="1"/>
  <c r="BB42" i="3"/>
  <c r="F7" i="2" s="1"/>
  <c r="BB46" i="3"/>
  <c r="F8" i="2" s="1"/>
  <c r="F11" i="2" s="1"/>
  <c r="C17" i="1" s="1"/>
  <c r="BC42" i="3"/>
  <c r="G7" i="2" s="1"/>
  <c r="G11" i="2" s="1"/>
  <c r="C14" i="1" s="1"/>
  <c r="BE42" i="3"/>
  <c r="I7" i="2" s="1"/>
  <c r="I11" i="2" s="1"/>
  <c r="C20" i="1" s="1"/>
  <c r="BC46" i="3"/>
  <c r="G8" i="2" s="1"/>
  <c r="BE46" i="3"/>
  <c r="I8" i="2" s="1"/>
  <c r="BA42" i="3"/>
  <c r="E7" i="2" s="1"/>
  <c r="BA48" i="3"/>
  <c r="BA53" i="3" s="1"/>
  <c r="E9" i="2" s="1"/>
  <c r="E11" i="2" l="1"/>
  <c r="G16" i="2"/>
  <c r="I16" i="2" s="1"/>
  <c r="G14" i="1"/>
  <c r="C16" i="1" l="1"/>
  <c r="C18" i="1" s="1"/>
  <c r="C21" i="1" s="1"/>
  <c r="G17" i="2"/>
  <c r="I17" i="2" s="1"/>
  <c r="G15" i="1" s="1"/>
  <c r="C22" i="1" l="1"/>
  <c r="H18" i="2"/>
  <c r="G22" i="1" s="1"/>
  <c r="G21" i="1" s="1"/>
</calcChain>
</file>

<file path=xl/sharedStrings.xml><?xml version="1.0" encoding="utf-8"?>
<sst xmlns="http://schemas.openxmlformats.org/spreadsheetml/2006/main" count="225" uniqueCount="157">
  <si>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</si>
  <si>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</si>
  <si>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</si>
  <si>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</si>
  <si>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</si>
  <si>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</si>
  <si>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</si>
  <si>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</si>
  <si>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</si>
  <si>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</si>
  <si>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</si>
  <si>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</si>
  <si>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</si>
  <si>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</si>
  <si>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</si>
  <si>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</si>
  <si>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</si>
  <si>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</si>
  <si>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</si>
  <si>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</si>
  <si>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</si>
  <si>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</si>
  <si>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</si>
  <si>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</si>
  <si>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</si>
  <si>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</si>
  <si>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</si>
  <si>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</si>
  <si>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</si>
  <si>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</si>
  <si>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</si>
  <si>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</si>
  <si>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</si>
  <si>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</si>
  <si>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</si>
  <si>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</si>
  <si>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</si>
  <si>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</si>
  <si>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</si>
  <si>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</si>
  <si>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</si>
  <si>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</si>
  <si>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</si>
  <si>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</si>
  <si>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</si>
  <si>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</si>
  <si>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</si>
  <si>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</si>
  <si>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</si>
  <si>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</si>
  <si>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</si>
  <si>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</si>
  <si>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</si>
  <si>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</si>
  <si>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</si>
  <si>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</si>
  <si>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</si>
  <si>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</si>
  <si>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</si>
  <si>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</si>
  <si>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</si>
  <si>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</si>
  <si>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</si>
  <si>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</si>
  <si>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</si>
  <si>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</si>
  <si>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</si>
  <si>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</si>
  <si>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</si>
  <si>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Modernizace venkovního hřiště Zubří</t>
  </si>
  <si>
    <t>Venkovní hřiště</t>
  </si>
  <si>
    <t>Modernizovaná plocha hřiště</t>
  </si>
  <si>
    <t>916 56-1111.R00</t>
  </si>
  <si>
    <t xml:space="preserve">Osazení chodn..obrubníků do lože z B 12,5 s opěrou </t>
  </si>
  <si>
    <t>m</t>
  </si>
  <si>
    <t>592-17330</t>
  </si>
  <si>
    <t xml:space="preserve">Obrubník chodníkový  1000x50x250 mm </t>
  </si>
  <si>
    <t>kus</t>
  </si>
  <si>
    <t>918 10-1111.R00</t>
  </si>
  <si>
    <t xml:space="preserve">Lože pod obrubníky nebo obruby dlažeb z B 12,5 </t>
  </si>
  <si>
    <t>m3</t>
  </si>
  <si>
    <t>919 73-5113.R00</t>
  </si>
  <si>
    <t xml:space="preserve">Řezání stávajícího živičného krytu tl. 10 - 15 cm </t>
  </si>
  <si>
    <t>113 15-1214.R00</t>
  </si>
  <si>
    <t xml:space="preserve">Frézování krytu nad 500 m2, bez překážek, tl.5 cm </t>
  </si>
  <si>
    <t>m2</t>
  </si>
  <si>
    <t>113 10-7222.RAB</t>
  </si>
  <si>
    <t>Odstranění polyuretanového povrchu včetně nakládání,odvozu a poplatku na skládku do 35 km</t>
  </si>
  <si>
    <t>t</t>
  </si>
  <si>
    <t>113 10-7222.R00</t>
  </si>
  <si>
    <t xml:space="preserve">Odstranění podkladu nad 200 m2,kam.drcené tl.20 cm </t>
  </si>
  <si>
    <t>979 08-2213.R00</t>
  </si>
  <si>
    <t xml:space="preserve">Vodorovná doprava suti po suchu do 1 km </t>
  </si>
  <si>
    <t>979 08-2219.R00</t>
  </si>
  <si>
    <t xml:space="preserve">Příplatek za dopravu suti po suchu za další 1 km </t>
  </si>
  <si>
    <t>181 05-0010.RA0</t>
  </si>
  <si>
    <t>Úprava pláně na násypech se zhutněním stabilizace pláně přehutněním</t>
  </si>
  <si>
    <t>564 72-1111.R00</t>
  </si>
  <si>
    <t>Podklad ze stěrkodrtě ŠD 0-63 tl.100 mm pro stabilizaci pláně</t>
  </si>
  <si>
    <t>564 73-1111.R00</t>
  </si>
  <si>
    <t>Podklad z kameniva drceného vel.32-63 mm,tl. 10 cm konstrukční vrstva,válcovaná</t>
  </si>
  <si>
    <t>Podklad z kameniva drceného vel.16-32 mm,tl. 10 cm konstrukční vrstva,válcovaná</t>
  </si>
  <si>
    <t>Podklad z kameniva drceného vel.8-16 mm,tl. 5 cm konstrukční vrstva,válcovaná</t>
  </si>
  <si>
    <t>Podklad z kameniva drceného vel.4-8 mm,tl. 2 cm konstrukční vrstva,válcovaná</t>
  </si>
  <si>
    <t>564 93-2111.R00</t>
  </si>
  <si>
    <t>Podklad z drceného kameniva 0-4 mm, tl.5 mm, zakalovací vrstva, ručně rozprostř., do latě</t>
  </si>
  <si>
    <t>564 93-2112.R00</t>
  </si>
  <si>
    <t>Podkladní vrstva syntetický beton vodopropustný,tl. 30 mm</t>
  </si>
  <si>
    <t>Umělý povrch polyuretanový, vodopropustný víceúčelové hřiště tl. 10 mm</t>
  </si>
  <si>
    <t>včetně lajnování-volejbal,2x koše basketbal,2x branka florbal</t>
  </si>
  <si>
    <t>132201101</t>
  </si>
  <si>
    <t>Hloubení patek š do 600 mm v hornině tř.3</t>
  </si>
  <si>
    <t>pro kotvení brány, sloupky pro tenis a volejbal</t>
  </si>
  <si>
    <t>132 20-0010.RAB</t>
  </si>
  <si>
    <t>Hloubení nezapaž. rýh šířky do 60 cm v hornině 1-4 odvoz do  5 km, uložení na skládku</t>
  </si>
  <si>
    <t>pro drenáže</t>
  </si>
  <si>
    <t>286-11223.A</t>
  </si>
  <si>
    <t xml:space="preserve">Trubka PVC drenážní flexibilní d 100 mm </t>
  </si>
  <si>
    <t>693-66120.A</t>
  </si>
  <si>
    <t xml:space="preserve">Geotextilie </t>
  </si>
  <si>
    <t>211 53-1111.RK1</t>
  </si>
  <si>
    <t xml:space="preserve">Výplň odvodňovacích žeber kam. drcen. 16-32 mm </t>
  </si>
  <si>
    <t>597 10-1114.RT1</t>
  </si>
  <si>
    <t>Beton.odvodň.žlab 300/300 přírodní, vč. uložení do bet.lože</t>
  </si>
  <si>
    <t>577 14-1212.RT2</t>
  </si>
  <si>
    <t>Beton asfalt.  tl.5 cm plochy 201-1000 m2</t>
  </si>
  <si>
    <t>od hřiště ke stávajícímu povrchu</t>
  </si>
  <si>
    <t>142-11084</t>
  </si>
  <si>
    <t>Vybavení-sloupky se sítí pro volejbal vč.pouzdra,dod.a mont</t>
  </si>
  <si>
    <t>kompl.</t>
  </si>
  <si>
    <t>Vybavení-síť,sloupky pro tenis vč.pouzdra,dod.a mont</t>
  </si>
  <si>
    <t>Vybavení-branka pro házenou vč. ukotvení dod.a mont</t>
  </si>
  <si>
    <t>Výplň oplocení na stáv.podporách,síť PA/40/40/3 vč. montáže</t>
  </si>
  <si>
    <t>vč.kotevní materiál,šrouby,lanka,svorky,karabinky</t>
  </si>
  <si>
    <t>2</t>
  </si>
  <si>
    <t>Ostatní práce</t>
  </si>
  <si>
    <t>Geodetické práce, zaměření skutečného stavu vytýčení</t>
  </si>
  <si>
    <t>soubor</t>
  </si>
  <si>
    <t xml:space="preserve">Vytýčení stavby dodavatelem </t>
  </si>
  <si>
    <t>3</t>
  </si>
  <si>
    <t>Trubní vedení</t>
  </si>
  <si>
    <t>831 35-0113.RAB</t>
  </si>
  <si>
    <t>Kanalizační přípojka z trub PVC, DN 160 rýha šířky 0,6 m, hloubky 1,2 m</t>
  </si>
  <si>
    <t>vč. 5x odbočka DN 150/100</t>
  </si>
  <si>
    <t>831 35-0111.RAB</t>
  </si>
  <si>
    <t>Kanalizace dešťová z trub PVC, DN 100 rýha šířky 0,6 m, hloubky 1,2 m</t>
  </si>
  <si>
    <t>894 43-1211.RA0</t>
  </si>
  <si>
    <t xml:space="preserve">Šachta, DN 400, dl.šach.roury 1,5 m, přímá </t>
  </si>
  <si>
    <t>894 43-1211.RAA</t>
  </si>
  <si>
    <t>Dešťová vpusť vedle Š3</t>
  </si>
  <si>
    <t>99</t>
  </si>
  <si>
    <t>Staveništní přesun hmot</t>
  </si>
  <si>
    <t>998 22-5111.R00</t>
  </si>
  <si>
    <t>Přesun hmot, pozemní komunikace, vnitrostaveništní</t>
  </si>
  <si>
    <t>Likvidace obalů 0,5%</t>
  </si>
  <si>
    <t>Zařízení staveniště 1%</t>
  </si>
  <si>
    <t>Město Zubří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</si>
</sst>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1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sz val="8"/>
      <color indexed="5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10" fillId="0" borderId="53" xfId="1" applyFont="1" applyFill="1" applyBorder="1" applyAlignment="1">
      <alignment horizontal="center"/>
    </xf>
    <xf numFmtId="49" fontId="10" fillId="0" borderId="53" xfId="1" applyNumberFormat="1" applyFont="1" applyFill="1" applyBorder="1" applyAlignment="1">
      <alignment horizontal="left"/>
    </xf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9" fillId="0" borderId="0" xfId="1" applyFont="1" applyAlignment="1"/>
    <xf numFmtId="0" fontId="9" fillId="0" borderId="0" xfId="1" applyAlignment="1">
      <alignment horizontal="right"/>
    </xf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8" fillId="0" borderId="13" xfId="1" applyFont="1" applyFill="1" applyBorder="1" applyAlignment="1">
      <alignment horizontal="left" wrapText="1" indent="1"/>
    </xf>
    <xf numFmtId="0" fontId="0" fillId="0" borderId="0" xfId="0" applyFill="1"/>
    <xf numFmtId="0" fontId="0" fillId="0" borderId="6" xfId="0" applyFill="1" applyBorder="1"/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opLeftCell="A55" workbookViewId="0"/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70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69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78"/>
      <c r="D7" s="179"/>
      <c r="E7" s="19" t="s">
        <v>9</v>
      </c>
      <c r="F7" s="20"/>
      <c r="G7" s="21">
        <v>0</v>
      </c>
      <c r="H7" s="22"/>
      <c r="I7" s="22"/>
    </row>
    <row r="8" spans="1:57" x14ac:dyDescent="0.2">
      <c r="A8" s="13" t="s">
        <v>10</v>
      </c>
      <c r="B8" s="15"/>
      <c r="C8" s="178" t="s">
        <v>156</v>
      </c>
      <c r="D8" s="179"/>
      <c r="E8" s="16" t="s">
        <v>11</v>
      </c>
      <c r="F8" s="15"/>
      <c r="G8" s="23">
        <f>IF(PocetMJ=0,,ROUND((F30+F32)/PocetMJ,1))</f>
        <v>0</v>
      </c>
    </row>
    <row r="9" spans="1:57" x14ac:dyDescent="0.2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80"/>
      <c r="F11" s="181"/>
      <c r="G11" s="182"/>
    </row>
    <row r="12" spans="1:57" ht="28.5" customHeight="1" thickBot="1" x14ac:dyDescent="0.25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 x14ac:dyDescent="0.2">
      <c r="A14" s="40"/>
      <c r="B14" s="41" t="s">
        <v>19</v>
      </c>
      <c r="C14" s="42">
        <f>Dodavka</f>
        <v>0</v>
      </c>
      <c r="D14" s="43" t="str">
        <f>Rekapitulace!A16</f>
        <v>Likvidace obalů 0,5%</v>
      </c>
      <c r="E14" s="44"/>
      <c r="F14" s="45"/>
      <c r="G14" s="42">
        <f>Rekapitulace!I16</f>
        <v>0</v>
      </c>
    </row>
    <row r="15" spans="1:57" ht="15.95" customHeight="1" x14ac:dyDescent="0.2">
      <c r="A15" s="40" t="s">
        <v>20</v>
      </c>
      <c r="B15" s="41" t="s">
        <v>21</v>
      </c>
      <c r="C15" s="42">
        <f>Mont</f>
        <v>0</v>
      </c>
      <c r="D15" s="24" t="str">
        <f>Rekapitulace!A17</f>
        <v>Zařízení staveniště 1%</v>
      </c>
      <c r="E15" s="46"/>
      <c r="F15" s="47"/>
      <c r="G15" s="42">
        <f>Rekapitulace!I17</f>
        <v>0</v>
      </c>
    </row>
    <row r="16" spans="1:57" ht="15.95" customHeight="1" x14ac:dyDescent="0.2">
      <c r="A16" s="40" t="s">
        <v>22</v>
      </c>
      <c r="B16" s="41" t="s">
        <v>23</v>
      </c>
      <c r="C16" s="42">
        <f>HSV</f>
        <v>0</v>
      </c>
      <c r="D16" s="24"/>
      <c r="E16" s="46"/>
      <c r="F16" s="47"/>
      <c r="G16" s="42"/>
    </row>
    <row r="17" spans="1:7" ht="15.95" customHeight="1" x14ac:dyDescent="0.2">
      <c r="A17" s="48" t="s">
        <v>24</v>
      </c>
      <c r="B17" s="41" t="s">
        <v>25</v>
      </c>
      <c r="C17" s="42">
        <f>PSV</f>
        <v>0</v>
      </c>
      <c r="D17" s="24"/>
      <c r="E17" s="46"/>
      <c r="F17" s="47"/>
      <c r="G17" s="42"/>
    </row>
    <row r="18" spans="1:7" ht="15.95" customHeight="1" x14ac:dyDescent="0.2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 x14ac:dyDescent="0.2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ROUND(PRODUCT(F30,C31/100),0)</f>
        <v>0</v>
      </c>
      <c r="G31" s="27"/>
    </row>
    <row r="32" spans="1:7" x14ac:dyDescent="0.2">
      <c r="A32" s="13" t="s">
        <v>39</v>
      </c>
      <c r="B32" s="15"/>
      <c r="C32" s="58">
        <v>21</v>
      </c>
      <c r="D32" s="15" t="s">
        <v>40</v>
      </c>
      <c r="E32" s="16"/>
      <c r="F32" s="59">
        <v>0</v>
      </c>
      <c r="G32" s="17"/>
    </row>
    <row r="33" spans="1:8" x14ac:dyDescent="0.2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ROUND(PRODUCT(F32,C33/100),0)</f>
        <v>0</v>
      </c>
      <c r="G33" s="27"/>
    </row>
    <row r="34" spans="1:8" s="66" customFormat="1" ht="19.5" customHeight="1" thickBot="1" x14ac:dyDescent="0.3">
      <c r="A34" s="61" t="s">
        <v>42</v>
      </c>
      <c r="B34" s="62"/>
      <c r="C34" s="62"/>
      <c r="D34" s="62"/>
      <c r="E34" s="63"/>
      <c r="F34" s="64">
        <f>ROUND(SUM(F30:F33),0)</f>
        <v>0</v>
      </c>
      <c r="G34" s="65"/>
    </row>
    <row r="36" spans="1:8" x14ac:dyDescent="0.2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">
      <c r="A37" s="67"/>
      <c r="B37" s="183"/>
      <c r="C37" s="183"/>
      <c r="D37" s="183"/>
      <c r="E37" s="183"/>
      <c r="F37" s="183"/>
      <c r="G37" s="183"/>
      <c r="H37" t="s">
        <v>4</v>
      </c>
    </row>
    <row r="38" spans="1:8" ht="12.75" customHeight="1" x14ac:dyDescent="0.2">
      <c r="A38" s="68"/>
      <c r="B38" s="183"/>
      <c r="C38" s="183"/>
      <c r="D38" s="183"/>
      <c r="E38" s="183"/>
      <c r="F38" s="183"/>
      <c r="G38" s="183"/>
      <c r="H38" t="s">
        <v>4</v>
      </c>
    </row>
    <row r="39" spans="1:8" x14ac:dyDescent="0.2">
      <c r="A39" s="68"/>
      <c r="B39" s="183"/>
      <c r="C39" s="183"/>
      <c r="D39" s="183"/>
      <c r="E39" s="183"/>
      <c r="F39" s="183"/>
      <c r="G39" s="183"/>
      <c r="H39" t="s">
        <v>4</v>
      </c>
    </row>
    <row r="40" spans="1:8" x14ac:dyDescent="0.2">
      <c r="A40" s="68"/>
      <c r="B40" s="183"/>
      <c r="C40" s="183"/>
      <c r="D40" s="183"/>
      <c r="E40" s="183"/>
      <c r="F40" s="183"/>
      <c r="G40" s="183"/>
      <c r="H40" t="s">
        <v>4</v>
      </c>
    </row>
    <row r="41" spans="1:8" x14ac:dyDescent="0.2">
      <c r="A41" s="68"/>
      <c r="B41" s="183"/>
      <c r="C41" s="183"/>
      <c r="D41" s="183"/>
      <c r="E41" s="183"/>
      <c r="F41" s="183"/>
      <c r="G41" s="183"/>
      <c r="H41" t="s">
        <v>4</v>
      </c>
    </row>
    <row r="42" spans="1:8" x14ac:dyDescent="0.2">
      <c r="A42" s="68"/>
      <c r="B42" s="183"/>
      <c r="C42" s="183"/>
      <c r="D42" s="183"/>
      <c r="E42" s="183"/>
      <c r="F42" s="183"/>
      <c r="G42" s="183"/>
      <c r="H42" t="s">
        <v>4</v>
      </c>
    </row>
    <row r="43" spans="1:8" x14ac:dyDescent="0.2">
      <c r="A43" s="68"/>
      <c r="B43" s="183"/>
      <c r="C43" s="183"/>
      <c r="D43" s="183"/>
      <c r="E43" s="183"/>
      <c r="F43" s="183"/>
      <c r="G43" s="183"/>
      <c r="H43" t="s">
        <v>4</v>
      </c>
    </row>
    <row r="44" spans="1:8" x14ac:dyDescent="0.2">
      <c r="A44" s="68"/>
      <c r="B44" s="183"/>
      <c r="C44" s="183"/>
      <c r="D44" s="183"/>
      <c r="E44" s="183"/>
      <c r="F44" s="183"/>
      <c r="G44" s="183"/>
      <c r="H44" t="s">
        <v>4</v>
      </c>
    </row>
    <row r="45" spans="1:8" ht="3" customHeight="1" x14ac:dyDescent="0.2">
      <c r="A45" s="68"/>
      <c r="B45" s="183"/>
      <c r="C45" s="183"/>
      <c r="D45" s="183"/>
      <c r="E45" s="183"/>
      <c r="F45" s="183"/>
      <c r="G45" s="183"/>
      <c r="H45" t="s">
        <v>4</v>
      </c>
    </row>
    <row r="46" spans="1:8" x14ac:dyDescent="0.2">
      <c r="B46" s="177"/>
      <c r="C46" s="177"/>
      <c r="D46" s="177"/>
      <c r="E46" s="177"/>
      <c r="F46" s="177"/>
      <c r="G46" s="177"/>
    </row>
    <row r="47" spans="1:8" x14ac:dyDescent="0.2">
      <c r="B47" s="177"/>
      <c r="C47" s="177"/>
      <c r="D47" s="177"/>
      <c r="E47" s="177"/>
      <c r="F47" s="177"/>
      <c r="G47" s="177"/>
    </row>
    <row r="48" spans="1:8" x14ac:dyDescent="0.2">
      <c r="B48" s="177"/>
      <c r="C48" s="177"/>
      <c r="D48" s="177"/>
      <c r="E48" s="177"/>
      <c r="F48" s="177"/>
      <c r="G48" s="177"/>
    </row>
    <row r="49" spans="2:7" x14ac:dyDescent="0.2">
      <c r="B49" s="177"/>
      <c r="C49" s="177"/>
      <c r="D49" s="177"/>
      <c r="E49" s="177"/>
      <c r="F49" s="177"/>
      <c r="G49" s="177"/>
    </row>
    <row r="50" spans="2:7" x14ac:dyDescent="0.2">
      <c r="B50" s="177"/>
      <c r="C50" s="177"/>
      <c r="D50" s="177"/>
      <c r="E50" s="177"/>
      <c r="F50" s="177"/>
      <c r="G50" s="177"/>
    </row>
    <row r="51" spans="2:7" x14ac:dyDescent="0.2">
      <c r="B51" s="177"/>
      <c r="C51" s="177"/>
      <c r="D51" s="177"/>
      <c r="E51" s="177"/>
      <c r="F51" s="177"/>
      <c r="G51" s="177"/>
    </row>
    <row r="52" spans="2:7" x14ac:dyDescent="0.2">
      <c r="B52" s="177"/>
      <c r="C52" s="177"/>
      <c r="D52" s="177"/>
      <c r="E52" s="177"/>
      <c r="F52" s="177"/>
      <c r="G52" s="177"/>
    </row>
    <row r="53" spans="2:7" x14ac:dyDescent="0.2">
      <c r="B53" s="177"/>
      <c r="C53" s="177"/>
      <c r="D53" s="177"/>
      <c r="E53" s="177"/>
      <c r="F53" s="177"/>
      <c r="G53" s="177"/>
    </row>
    <row r="54" spans="2:7" x14ac:dyDescent="0.2">
      <c r="B54" s="177"/>
      <c r="C54" s="177"/>
      <c r="D54" s="177"/>
      <c r="E54" s="177"/>
      <c r="F54" s="177"/>
      <c r="G54" s="177"/>
    </row>
    <row r="55" spans="2:7" x14ac:dyDescent="0.2">
      <c r="B55" s="177"/>
      <c r="C55" s="177"/>
      <c r="D55" s="177"/>
      <c r="E55" s="177"/>
      <c r="F55" s="177"/>
      <c r="G55" s="177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69"/>
  <sheetViews>
    <sheetView workbookViewId="0">
      <selection activeCell="H18" sqref="H18:I18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 x14ac:dyDescent="0.2">
      <c r="A1" s="184" t="s">
        <v>5</v>
      </c>
      <c r="B1" s="185"/>
      <c r="C1" s="69" t="str">
        <f>CONCATENATE(cislostavby," ",nazevstavby)</f>
        <v xml:space="preserve"> Modernizace venkovního hřiště Zubří</v>
      </c>
      <c r="D1" s="70"/>
      <c r="E1" s="71"/>
      <c r="F1" s="70"/>
      <c r="G1" s="72"/>
      <c r="H1" s="73"/>
      <c r="I1" s="74"/>
    </row>
    <row r="2" spans="1:57" ht="13.5" thickBot="1" x14ac:dyDescent="0.25">
      <c r="A2" s="186" t="s">
        <v>1</v>
      </c>
      <c r="B2" s="187"/>
      <c r="C2" s="75" t="str">
        <f>CONCATENATE(cisloobjektu," ",nazevobjektu)</f>
        <v xml:space="preserve"> Venkovní hřiště</v>
      </c>
      <c r="D2" s="76"/>
      <c r="E2" s="77"/>
      <c r="F2" s="76"/>
      <c r="G2" s="188"/>
      <c r="H2" s="188"/>
      <c r="I2" s="189"/>
    </row>
    <row r="3" spans="1:57" ht="13.5" thickTop="1" x14ac:dyDescent="0.2">
      <c r="F3" s="11"/>
    </row>
    <row r="4" spans="1:57" ht="19.5" customHeight="1" x14ac:dyDescent="0.25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57" ht="13.5" thickBot="1" x14ac:dyDescent="0.25"/>
    <row r="6" spans="1:57" s="11" customFormat="1" ht="13.5" thickBot="1" x14ac:dyDescent="0.25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57" s="11" customFormat="1" x14ac:dyDescent="0.2">
      <c r="A7" s="173" t="str">
        <f>Položky!B7</f>
        <v>1</v>
      </c>
      <c r="B7" s="86" t="str">
        <f>Položky!C7</f>
        <v>Modernizovaná plocha hřiště</v>
      </c>
      <c r="C7" s="87"/>
      <c r="D7" s="88"/>
      <c r="E7" s="174">
        <f>Položky!BA42</f>
        <v>0</v>
      </c>
      <c r="F7" s="175">
        <f>Položky!BB42</f>
        <v>0</v>
      </c>
      <c r="G7" s="175">
        <f>Položky!BC42</f>
        <v>0</v>
      </c>
      <c r="H7" s="175">
        <f>Položky!BD42</f>
        <v>0</v>
      </c>
      <c r="I7" s="176">
        <f>Položky!BE42</f>
        <v>0</v>
      </c>
    </row>
    <row r="8" spans="1:57" s="11" customFormat="1" x14ac:dyDescent="0.2">
      <c r="A8" s="173" t="str">
        <f>Položky!B43</f>
        <v>2</v>
      </c>
      <c r="B8" s="86" t="str">
        <f>Položky!C43</f>
        <v>Ostatní práce</v>
      </c>
      <c r="C8" s="87"/>
      <c r="D8" s="88"/>
      <c r="E8" s="174">
        <f>Položky!BA46</f>
        <v>0</v>
      </c>
      <c r="F8" s="175">
        <f>Položky!BB46</f>
        <v>0</v>
      </c>
      <c r="G8" s="175">
        <f>Položky!BC46</f>
        <v>0</v>
      </c>
      <c r="H8" s="175">
        <f>Položky!BD46</f>
        <v>0</v>
      </c>
      <c r="I8" s="176">
        <f>Položky!BE46</f>
        <v>0</v>
      </c>
    </row>
    <row r="9" spans="1:57" s="11" customFormat="1" x14ac:dyDescent="0.2">
      <c r="A9" s="173" t="str">
        <f>Položky!B47</f>
        <v>3</v>
      </c>
      <c r="B9" s="86" t="str">
        <f>Položky!C47</f>
        <v>Trubní vedení</v>
      </c>
      <c r="C9" s="87"/>
      <c r="D9" s="88"/>
      <c r="E9" s="174">
        <f>Položky!BA53</f>
        <v>0</v>
      </c>
      <c r="F9" s="175">
        <f>Položky!BB53</f>
        <v>0</v>
      </c>
      <c r="G9" s="175">
        <f>Položky!BC53</f>
        <v>0</v>
      </c>
      <c r="H9" s="175">
        <f>Položky!BD53</f>
        <v>0</v>
      </c>
      <c r="I9" s="176">
        <f>Položky!BE53</f>
        <v>0</v>
      </c>
    </row>
    <row r="10" spans="1:57" s="11" customFormat="1" ht="13.5" thickBot="1" x14ac:dyDescent="0.25">
      <c r="A10" s="173" t="str">
        <f>Položky!B54</f>
        <v>99</v>
      </c>
      <c r="B10" s="86" t="str">
        <f>Položky!C54</f>
        <v>Staveništní přesun hmot</v>
      </c>
      <c r="C10" s="87"/>
      <c r="D10" s="88"/>
      <c r="E10" s="174">
        <f>Položky!BA56</f>
        <v>0</v>
      </c>
      <c r="F10" s="175">
        <f>Položky!BB56</f>
        <v>0</v>
      </c>
      <c r="G10" s="175">
        <f>Položky!BC56</f>
        <v>0</v>
      </c>
      <c r="H10" s="175">
        <f>Položky!BD56</f>
        <v>0</v>
      </c>
      <c r="I10" s="176">
        <f>Položky!BE56</f>
        <v>0</v>
      </c>
    </row>
    <row r="11" spans="1:57" s="94" customFormat="1" ht="13.5" thickBot="1" x14ac:dyDescent="0.25">
      <c r="A11" s="89"/>
      <c r="B11" s="81" t="s">
        <v>50</v>
      </c>
      <c r="C11" s="81"/>
      <c r="D11" s="90"/>
      <c r="E11" s="91">
        <f>SUM(E7:E10)</f>
        <v>0</v>
      </c>
      <c r="F11" s="92">
        <f>SUM(F7:F10)</f>
        <v>0</v>
      </c>
      <c r="G11" s="92">
        <f>SUM(G7:G10)</f>
        <v>0</v>
      </c>
      <c r="H11" s="92">
        <f>SUM(H7:H10)</f>
        <v>0</v>
      </c>
      <c r="I11" s="93">
        <f>SUM(I7:I10)</f>
        <v>0</v>
      </c>
    </row>
    <row r="12" spans="1:57" x14ac:dyDescent="0.2">
      <c r="A12" s="87"/>
      <c r="B12" s="87"/>
      <c r="C12" s="87"/>
      <c r="D12" s="87"/>
      <c r="E12" s="87"/>
      <c r="F12" s="87"/>
      <c r="G12" s="87"/>
      <c r="H12" s="87"/>
      <c r="I12" s="87"/>
    </row>
    <row r="13" spans="1:57" ht="19.5" customHeight="1" x14ac:dyDescent="0.25">
      <c r="A13" s="95" t="s">
        <v>51</v>
      </c>
      <c r="B13" s="95"/>
      <c r="C13" s="95"/>
      <c r="D13" s="95"/>
      <c r="E13" s="95"/>
      <c r="F13" s="95"/>
      <c r="G13" s="96"/>
      <c r="H13" s="95"/>
      <c r="I13" s="95"/>
      <c r="BA13" s="30"/>
      <c r="BB13" s="30"/>
      <c r="BC13" s="30"/>
      <c r="BD13" s="30"/>
      <c r="BE13" s="30"/>
    </row>
    <row r="14" spans="1:57" ht="13.5" thickBot="1" x14ac:dyDescent="0.25">
      <c r="A14" s="97"/>
      <c r="B14" s="97"/>
      <c r="C14" s="97"/>
      <c r="D14" s="97"/>
      <c r="E14" s="97"/>
      <c r="F14" s="97"/>
      <c r="G14" s="97"/>
      <c r="H14" s="97"/>
      <c r="I14" s="97"/>
    </row>
    <row r="15" spans="1:57" x14ac:dyDescent="0.2">
      <c r="A15" s="98" t="s">
        <v>52</v>
      </c>
      <c r="B15" s="99"/>
      <c r="C15" s="99"/>
      <c r="D15" s="100"/>
      <c r="E15" s="101" t="s">
        <v>53</v>
      </c>
      <c r="F15" s="102" t="s">
        <v>54</v>
      </c>
      <c r="G15" s="103" t="s">
        <v>55</v>
      </c>
      <c r="H15" s="104"/>
      <c r="I15" s="105" t="s">
        <v>53</v>
      </c>
    </row>
    <row r="16" spans="1:57" x14ac:dyDescent="0.2">
      <c r="A16" s="106" t="s">
        <v>154</v>
      </c>
      <c r="B16" s="107"/>
      <c r="C16" s="107"/>
      <c r="D16" s="108"/>
      <c r="E16" s="109"/>
      <c r="F16" s="110">
        <v>0</v>
      </c>
      <c r="G16" s="111">
        <f>CHOOSE(BA16+1,HSV+PSV,HSV+PSV+Mont,HSV+PSV+Dodavka+Mont,HSV,PSV,Mont,Dodavka,Mont+Dodavka,0)</f>
        <v>0</v>
      </c>
      <c r="H16" s="112"/>
      <c r="I16" s="113">
        <f>E16+F16*G16/100</f>
        <v>0</v>
      </c>
      <c r="BA16">
        <v>0</v>
      </c>
    </row>
    <row r="17" spans="1:53" x14ac:dyDescent="0.2">
      <c r="A17" s="106" t="s">
        <v>155</v>
      </c>
      <c r="B17" s="107"/>
      <c r="C17" s="107"/>
      <c r="D17" s="108"/>
      <c r="E17" s="109"/>
      <c r="F17" s="110">
        <v>0</v>
      </c>
      <c r="G17" s="111">
        <f>CHOOSE(BA17+1,HSV+PSV,HSV+PSV+Mont,HSV+PSV+Dodavka+Mont,HSV,PSV,Mont,Dodavka,Mont+Dodavka,0)</f>
        <v>0</v>
      </c>
      <c r="H17" s="112"/>
      <c r="I17" s="113">
        <f>E17+F17*G17/100</f>
        <v>0</v>
      </c>
      <c r="BA17">
        <v>0</v>
      </c>
    </row>
    <row r="18" spans="1:53" ht="13.5" thickBot="1" x14ac:dyDescent="0.25">
      <c r="A18" s="114"/>
      <c r="B18" s="115" t="s">
        <v>56</v>
      </c>
      <c r="C18" s="116"/>
      <c r="D18" s="117"/>
      <c r="E18" s="118"/>
      <c r="F18" s="119"/>
      <c r="G18" s="119"/>
      <c r="H18" s="190">
        <f>SUM(I16:I17)</f>
        <v>0</v>
      </c>
      <c r="I18" s="191"/>
    </row>
    <row r="19" spans="1:53" x14ac:dyDescent="0.2">
      <c r="A19" s="97"/>
      <c r="B19" s="97"/>
      <c r="C19" s="97"/>
      <c r="D19" s="97"/>
      <c r="E19" s="97"/>
      <c r="F19" s="97"/>
      <c r="G19" s="97"/>
      <c r="H19" s="97"/>
      <c r="I19" s="97"/>
    </row>
    <row r="20" spans="1:53" x14ac:dyDescent="0.2">
      <c r="B20" s="94"/>
      <c r="F20" s="120"/>
      <c r="G20" s="121"/>
      <c r="H20" s="121"/>
      <c r="I20" s="122"/>
    </row>
    <row r="21" spans="1:53" x14ac:dyDescent="0.2">
      <c r="F21" s="120"/>
      <c r="G21" s="121"/>
      <c r="H21" s="121"/>
      <c r="I21" s="122"/>
    </row>
    <row r="22" spans="1:53" x14ac:dyDescent="0.2">
      <c r="F22" s="120"/>
      <c r="G22" s="121"/>
      <c r="H22" s="121"/>
      <c r="I22" s="122"/>
    </row>
    <row r="23" spans="1:53" x14ac:dyDescent="0.2">
      <c r="F23" s="120"/>
      <c r="G23" s="121"/>
      <c r="H23" s="121"/>
      <c r="I23" s="122"/>
    </row>
    <row r="24" spans="1:53" x14ac:dyDescent="0.2">
      <c r="F24" s="120"/>
      <c r="G24" s="121"/>
      <c r="H24" s="121"/>
      <c r="I24" s="122"/>
    </row>
    <row r="25" spans="1:53" x14ac:dyDescent="0.2">
      <c r="F25" s="120"/>
      <c r="G25" s="121"/>
      <c r="H25" s="121"/>
      <c r="I25" s="122"/>
    </row>
    <row r="26" spans="1:53" x14ac:dyDescent="0.2">
      <c r="F26" s="120"/>
      <c r="G26" s="121"/>
      <c r="H26" s="121"/>
      <c r="I26" s="122"/>
    </row>
    <row r="27" spans="1:53" x14ac:dyDescent="0.2">
      <c r="F27" s="120"/>
      <c r="G27" s="121"/>
      <c r="H27" s="121"/>
      <c r="I27" s="122"/>
    </row>
    <row r="28" spans="1:53" x14ac:dyDescent="0.2">
      <c r="F28" s="120"/>
      <c r="G28" s="121"/>
      <c r="H28" s="121"/>
      <c r="I28" s="122"/>
    </row>
    <row r="29" spans="1:53" x14ac:dyDescent="0.2">
      <c r="F29" s="120"/>
      <c r="G29" s="121"/>
      <c r="H29" s="121"/>
      <c r="I29" s="122"/>
    </row>
    <row r="30" spans="1:53" x14ac:dyDescent="0.2">
      <c r="F30" s="120"/>
      <c r="G30" s="121"/>
      <c r="H30" s="121"/>
      <c r="I30" s="122"/>
    </row>
    <row r="31" spans="1:53" x14ac:dyDescent="0.2">
      <c r="F31" s="120"/>
      <c r="G31" s="121"/>
      <c r="H31" s="121"/>
      <c r="I31" s="122"/>
    </row>
    <row r="32" spans="1:53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  <row r="66" spans="6:9" x14ac:dyDescent="0.2">
      <c r="F66" s="120"/>
      <c r="G66" s="121"/>
      <c r="H66" s="121"/>
      <c r="I66" s="122"/>
    </row>
    <row r="67" spans="6:9" x14ac:dyDescent="0.2">
      <c r="F67" s="120"/>
      <c r="G67" s="121"/>
      <c r="H67" s="121"/>
      <c r="I67" s="122"/>
    </row>
    <row r="68" spans="6:9" x14ac:dyDescent="0.2">
      <c r="F68" s="120"/>
      <c r="G68" s="121"/>
      <c r="H68" s="121"/>
      <c r="I68" s="122"/>
    </row>
    <row r="69" spans="6:9" x14ac:dyDescent="0.2">
      <c r="F69" s="120"/>
      <c r="G69" s="121"/>
      <c r="H69" s="121"/>
      <c r="I69" s="122"/>
    </row>
  </sheetData>
  <mergeCells count="4">
    <mergeCell ref="A1:B1"/>
    <mergeCell ref="A2:B2"/>
    <mergeCell ref="G2:I2"/>
    <mergeCell ref="H18:I18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29"/>
  <sheetViews>
    <sheetView showGridLines="0" showZeros="0" tabSelected="1" zoomScaleNormal="100" workbookViewId="0">
      <selection activeCell="A56" sqref="A56:IV58"/>
    </sheetView>
  </sheetViews>
  <sheetFormatPr defaultRowHeight="12.75" x14ac:dyDescent="0.2"/>
  <cols>
    <col min="1" max="1" width="3.85546875" style="123" customWidth="1"/>
    <col min="2" max="2" width="12" style="123" customWidth="1"/>
    <col min="3" max="3" width="40.42578125" style="123" customWidth="1"/>
    <col min="4" max="4" width="5.5703125" style="123" customWidth="1"/>
    <col min="5" max="5" width="8.5703125" style="167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195" t="s">
        <v>57</v>
      </c>
      <c r="B1" s="195"/>
      <c r="C1" s="195"/>
      <c r="D1" s="195"/>
      <c r="E1" s="195"/>
      <c r="F1" s="195"/>
      <c r="G1" s="195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196" t="s">
        <v>5</v>
      </c>
      <c r="B3" s="197"/>
      <c r="C3" s="128" t="str">
        <f>CONCATENATE(cislostavby," ",nazevstavby)</f>
        <v xml:space="preserve"> Modernizace venkovního hřiště Zubří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198" t="s">
        <v>1</v>
      </c>
      <c r="B4" s="199"/>
      <c r="C4" s="133" t="str">
        <f>CONCATENATE(cisloobjektu," ",nazevobjektu)</f>
        <v xml:space="preserve"> Venkovní hřiště</v>
      </c>
      <c r="D4" s="134"/>
      <c r="E4" s="200"/>
      <c r="F4" s="200"/>
      <c r="G4" s="201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 x14ac:dyDescent="0.2">
      <c r="A7" s="143" t="s">
        <v>65</v>
      </c>
      <c r="B7" s="144" t="s">
        <v>66</v>
      </c>
      <c r="C7" s="145" t="s">
        <v>71</v>
      </c>
      <c r="D7" s="146"/>
      <c r="E7" s="147"/>
      <c r="F7" s="147"/>
      <c r="G7" s="148"/>
      <c r="H7" s="149"/>
      <c r="I7" s="149"/>
      <c r="O7" s="150">
        <v>1</v>
      </c>
    </row>
    <row r="8" spans="1:104" x14ac:dyDescent="0.2">
      <c r="A8" s="151">
        <v>1</v>
      </c>
      <c r="B8" s="152" t="s">
        <v>72</v>
      </c>
      <c r="C8" s="153" t="s">
        <v>73</v>
      </c>
      <c r="D8" s="154" t="s">
        <v>74</v>
      </c>
      <c r="E8" s="155">
        <v>131</v>
      </c>
      <c r="F8" s="155">
        <v>0</v>
      </c>
      <c r="G8" s="156">
        <f t="shared" ref="G8:G25" si="0"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1</v>
      </c>
      <c r="BA8" s="123">
        <f t="shared" ref="BA8:BA25" si="1">IF(AZ8=1,G8,0)</f>
        <v>0</v>
      </c>
      <c r="BB8" s="123">
        <f t="shared" ref="BB8:BB25" si="2">IF(AZ8=2,G8,0)</f>
        <v>0</v>
      </c>
      <c r="BC8" s="123">
        <f t="shared" ref="BC8:BC25" si="3">IF(AZ8=3,G8,0)</f>
        <v>0</v>
      </c>
      <c r="BD8" s="123">
        <f t="shared" ref="BD8:BD25" si="4">IF(AZ8=4,G8,0)</f>
        <v>0</v>
      </c>
      <c r="BE8" s="123">
        <f t="shared" ref="BE8:BE25" si="5">IF(AZ8=5,G8,0)</f>
        <v>0</v>
      </c>
      <c r="CZ8" s="123">
        <v>0.11221</v>
      </c>
    </row>
    <row r="9" spans="1:104" x14ac:dyDescent="0.2">
      <c r="A9" s="151">
        <v>2</v>
      </c>
      <c r="B9" s="152" t="s">
        <v>75</v>
      </c>
      <c r="C9" s="153" t="s">
        <v>76</v>
      </c>
      <c r="D9" s="154" t="s">
        <v>77</v>
      </c>
      <c r="E9" s="155">
        <v>131</v>
      </c>
      <c r="F9" s="155">
        <v>0</v>
      </c>
      <c r="G9" s="156">
        <f t="shared" si="0"/>
        <v>0</v>
      </c>
      <c r="O9" s="150">
        <v>2</v>
      </c>
      <c r="AA9" s="123">
        <v>12</v>
      </c>
      <c r="AB9" s="123">
        <v>1</v>
      </c>
      <c r="AC9" s="123">
        <v>2</v>
      </c>
      <c r="AZ9" s="123">
        <v>1</v>
      </c>
      <c r="BA9" s="123">
        <f t="shared" si="1"/>
        <v>0</v>
      </c>
      <c r="BB9" s="123">
        <f t="shared" si="2"/>
        <v>0</v>
      </c>
      <c r="BC9" s="123">
        <f t="shared" si="3"/>
        <v>0</v>
      </c>
      <c r="BD9" s="123">
        <f t="shared" si="4"/>
        <v>0</v>
      </c>
      <c r="BE9" s="123">
        <f t="shared" si="5"/>
        <v>0</v>
      </c>
      <c r="CZ9" s="123">
        <v>2.7E-2</v>
      </c>
    </row>
    <row r="10" spans="1:104" x14ac:dyDescent="0.2">
      <c r="A10" s="151">
        <v>3</v>
      </c>
      <c r="B10" s="152" t="s">
        <v>78</v>
      </c>
      <c r="C10" s="153" t="s">
        <v>79</v>
      </c>
      <c r="D10" s="154" t="s">
        <v>80</v>
      </c>
      <c r="E10" s="155">
        <v>3</v>
      </c>
      <c r="F10" s="155">
        <v>0</v>
      </c>
      <c r="G10" s="156">
        <f t="shared" si="0"/>
        <v>0</v>
      </c>
      <c r="O10" s="150">
        <v>2</v>
      </c>
      <c r="AA10" s="123">
        <v>12</v>
      </c>
      <c r="AB10" s="123">
        <v>0</v>
      </c>
      <c r="AC10" s="123">
        <v>3</v>
      </c>
      <c r="AZ10" s="123">
        <v>1</v>
      </c>
      <c r="BA10" s="123">
        <f t="shared" si="1"/>
        <v>0</v>
      </c>
      <c r="BB10" s="123">
        <f t="shared" si="2"/>
        <v>0</v>
      </c>
      <c r="BC10" s="123">
        <f t="shared" si="3"/>
        <v>0</v>
      </c>
      <c r="BD10" s="123">
        <f t="shared" si="4"/>
        <v>0</v>
      </c>
      <c r="BE10" s="123">
        <f t="shared" si="5"/>
        <v>0</v>
      </c>
      <c r="CZ10" s="123">
        <v>2.5249999999999999</v>
      </c>
    </row>
    <row r="11" spans="1:104" x14ac:dyDescent="0.2">
      <c r="A11" s="151">
        <v>4</v>
      </c>
      <c r="B11" s="152" t="s">
        <v>81</v>
      </c>
      <c r="C11" s="153" t="s">
        <v>82</v>
      </c>
      <c r="D11" s="154" t="s">
        <v>74</v>
      </c>
      <c r="E11" s="155">
        <v>150</v>
      </c>
      <c r="F11" s="155">
        <v>0</v>
      </c>
      <c r="G11" s="156">
        <f t="shared" si="0"/>
        <v>0</v>
      </c>
      <c r="O11" s="150">
        <v>2</v>
      </c>
      <c r="AA11" s="123">
        <v>12</v>
      </c>
      <c r="AB11" s="123">
        <v>0</v>
      </c>
      <c r="AC11" s="123">
        <v>4</v>
      </c>
      <c r="AZ11" s="123">
        <v>1</v>
      </c>
      <c r="BA11" s="123">
        <f t="shared" si="1"/>
        <v>0</v>
      </c>
      <c r="BB11" s="123">
        <f t="shared" si="2"/>
        <v>0</v>
      </c>
      <c r="BC11" s="123">
        <f t="shared" si="3"/>
        <v>0</v>
      </c>
      <c r="BD11" s="123">
        <f t="shared" si="4"/>
        <v>0</v>
      </c>
      <c r="BE11" s="123">
        <f t="shared" si="5"/>
        <v>0</v>
      </c>
      <c r="CZ11" s="123">
        <v>0</v>
      </c>
    </row>
    <row r="12" spans="1:104" x14ac:dyDescent="0.2">
      <c r="A12" s="151">
        <v>5</v>
      </c>
      <c r="B12" s="152" t="s">
        <v>83</v>
      </c>
      <c r="C12" s="153" t="s">
        <v>84</v>
      </c>
      <c r="D12" s="154" t="s">
        <v>85</v>
      </c>
      <c r="E12" s="155">
        <v>3249</v>
      </c>
      <c r="F12" s="155">
        <v>0</v>
      </c>
      <c r="G12" s="156">
        <f t="shared" si="0"/>
        <v>0</v>
      </c>
      <c r="O12" s="150">
        <v>2</v>
      </c>
      <c r="AA12" s="123">
        <v>12</v>
      </c>
      <c r="AB12" s="123">
        <v>0</v>
      </c>
      <c r="AC12" s="123">
        <v>5</v>
      </c>
      <c r="AZ12" s="123">
        <v>1</v>
      </c>
      <c r="BA12" s="123">
        <f t="shared" si="1"/>
        <v>0</v>
      </c>
      <c r="BB12" s="123">
        <f t="shared" si="2"/>
        <v>0</v>
      </c>
      <c r="BC12" s="123">
        <f t="shared" si="3"/>
        <v>0</v>
      </c>
      <c r="BD12" s="123">
        <f t="shared" si="4"/>
        <v>0</v>
      </c>
      <c r="BE12" s="123">
        <f t="shared" si="5"/>
        <v>0</v>
      </c>
      <c r="CZ12" s="123">
        <v>0</v>
      </c>
    </row>
    <row r="13" spans="1:104" ht="22.5" x14ac:dyDescent="0.2">
      <c r="A13" s="151">
        <v>6</v>
      </c>
      <c r="B13" s="152" t="s">
        <v>86</v>
      </c>
      <c r="C13" s="153" t="s">
        <v>87</v>
      </c>
      <c r="D13" s="154" t="s">
        <v>88</v>
      </c>
      <c r="E13" s="155">
        <v>40</v>
      </c>
      <c r="F13" s="155">
        <v>0</v>
      </c>
      <c r="G13" s="156">
        <f t="shared" si="0"/>
        <v>0</v>
      </c>
      <c r="O13" s="150">
        <v>2</v>
      </c>
      <c r="AA13" s="123">
        <v>12</v>
      </c>
      <c r="AB13" s="123">
        <v>0</v>
      </c>
      <c r="AC13" s="123">
        <v>6</v>
      </c>
      <c r="AZ13" s="123">
        <v>1</v>
      </c>
      <c r="BA13" s="123">
        <f t="shared" si="1"/>
        <v>0</v>
      </c>
      <c r="BB13" s="123">
        <f t="shared" si="2"/>
        <v>0</v>
      </c>
      <c r="BC13" s="123">
        <f t="shared" si="3"/>
        <v>0</v>
      </c>
      <c r="BD13" s="123">
        <f t="shared" si="4"/>
        <v>0</v>
      </c>
      <c r="BE13" s="123">
        <f t="shared" si="5"/>
        <v>0</v>
      </c>
      <c r="CZ13" s="123">
        <v>0</v>
      </c>
    </row>
    <row r="14" spans="1:104" x14ac:dyDescent="0.2">
      <c r="A14" s="151">
        <v>7</v>
      </c>
      <c r="B14" s="152" t="s">
        <v>89</v>
      </c>
      <c r="C14" s="153" t="s">
        <v>90</v>
      </c>
      <c r="D14" s="154" t="s">
        <v>85</v>
      </c>
      <c r="E14" s="155">
        <v>1083</v>
      </c>
      <c r="F14" s="155">
        <v>0</v>
      </c>
      <c r="G14" s="156">
        <f t="shared" si="0"/>
        <v>0</v>
      </c>
      <c r="O14" s="150">
        <v>2</v>
      </c>
      <c r="AA14" s="123">
        <v>12</v>
      </c>
      <c r="AB14" s="123">
        <v>0</v>
      </c>
      <c r="AC14" s="123">
        <v>7</v>
      </c>
      <c r="AZ14" s="123">
        <v>1</v>
      </c>
      <c r="BA14" s="123">
        <f t="shared" si="1"/>
        <v>0</v>
      </c>
      <c r="BB14" s="123">
        <f t="shared" si="2"/>
        <v>0</v>
      </c>
      <c r="BC14" s="123">
        <f t="shared" si="3"/>
        <v>0</v>
      </c>
      <c r="BD14" s="123">
        <f t="shared" si="4"/>
        <v>0</v>
      </c>
      <c r="BE14" s="123">
        <f t="shared" si="5"/>
        <v>0</v>
      </c>
      <c r="CZ14" s="123">
        <v>0</v>
      </c>
    </row>
    <row r="15" spans="1:104" x14ac:dyDescent="0.2">
      <c r="A15" s="151">
        <v>8</v>
      </c>
      <c r="B15" s="152" t="s">
        <v>91</v>
      </c>
      <c r="C15" s="153" t="s">
        <v>92</v>
      </c>
      <c r="D15" s="154" t="s">
        <v>88</v>
      </c>
      <c r="E15" s="155">
        <v>711.61699999999996</v>
      </c>
      <c r="F15" s="155">
        <v>0</v>
      </c>
      <c r="G15" s="156">
        <f t="shared" si="0"/>
        <v>0</v>
      </c>
      <c r="O15" s="150">
        <v>2</v>
      </c>
      <c r="AA15" s="123">
        <v>12</v>
      </c>
      <c r="AB15" s="123">
        <v>0</v>
      </c>
      <c r="AC15" s="123">
        <v>8</v>
      </c>
      <c r="AZ15" s="123">
        <v>1</v>
      </c>
      <c r="BA15" s="123">
        <f t="shared" si="1"/>
        <v>0</v>
      </c>
      <c r="BB15" s="123">
        <f t="shared" si="2"/>
        <v>0</v>
      </c>
      <c r="BC15" s="123">
        <f t="shared" si="3"/>
        <v>0</v>
      </c>
      <c r="BD15" s="123">
        <f t="shared" si="4"/>
        <v>0</v>
      </c>
      <c r="BE15" s="123">
        <f t="shared" si="5"/>
        <v>0</v>
      </c>
      <c r="CZ15" s="123">
        <v>0</v>
      </c>
    </row>
    <row r="16" spans="1:104" x14ac:dyDescent="0.2">
      <c r="A16" s="151">
        <v>9</v>
      </c>
      <c r="B16" s="152" t="s">
        <v>93</v>
      </c>
      <c r="C16" s="153" t="s">
        <v>94</v>
      </c>
      <c r="D16" s="154" t="s">
        <v>88</v>
      </c>
      <c r="E16" s="155">
        <v>2846.4679999999998</v>
      </c>
      <c r="F16" s="155">
        <v>0</v>
      </c>
      <c r="G16" s="156">
        <f t="shared" si="0"/>
        <v>0</v>
      </c>
      <c r="O16" s="150">
        <v>2</v>
      </c>
      <c r="AA16" s="123">
        <v>12</v>
      </c>
      <c r="AB16" s="123">
        <v>0</v>
      </c>
      <c r="AC16" s="123">
        <v>9</v>
      </c>
      <c r="AZ16" s="123">
        <v>1</v>
      </c>
      <c r="BA16" s="123">
        <f t="shared" si="1"/>
        <v>0</v>
      </c>
      <c r="BB16" s="123">
        <f t="shared" si="2"/>
        <v>0</v>
      </c>
      <c r="BC16" s="123">
        <f t="shared" si="3"/>
        <v>0</v>
      </c>
      <c r="BD16" s="123">
        <f t="shared" si="4"/>
        <v>0</v>
      </c>
      <c r="BE16" s="123">
        <f t="shared" si="5"/>
        <v>0</v>
      </c>
      <c r="CZ16" s="123">
        <v>0</v>
      </c>
    </row>
    <row r="17" spans="1:104" ht="22.5" x14ac:dyDescent="0.2">
      <c r="A17" s="151">
        <v>10</v>
      </c>
      <c r="B17" s="152" t="s">
        <v>95</v>
      </c>
      <c r="C17" s="153" t="s">
        <v>96</v>
      </c>
      <c r="D17" s="154" t="s">
        <v>85</v>
      </c>
      <c r="E17" s="155">
        <v>1083</v>
      </c>
      <c r="F17" s="155">
        <v>0</v>
      </c>
      <c r="G17" s="156">
        <f t="shared" si="0"/>
        <v>0</v>
      </c>
      <c r="O17" s="150">
        <v>2</v>
      </c>
      <c r="AA17" s="123">
        <v>12</v>
      </c>
      <c r="AB17" s="123">
        <v>0</v>
      </c>
      <c r="AC17" s="123">
        <v>10</v>
      </c>
      <c r="AZ17" s="123">
        <v>1</v>
      </c>
      <c r="BA17" s="123">
        <f t="shared" si="1"/>
        <v>0</v>
      </c>
      <c r="BB17" s="123">
        <f t="shared" si="2"/>
        <v>0</v>
      </c>
      <c r="BC17" s="123">
        <f t="shared" si="3"/>
        <v>0</v>
      </c>
      <c r="BD17" s="123">
        <f t="shared" si="4"/>
        <v>0</v>
      </c>
      <c r="BE17" s="123">
        <f t="shared" si="5"/>
        <v>0</v>
      </c>
      <c r="CZ17" s="123">
        <v>0</v>
      </c>
    </row>
    <row r="18" spans="1:104" ht="22.5" x14ac:dyDescent="0.2">
      <c r="A18" s="151">
        <v>11</v>
      </c>
      <c r="B18" s="152" t="s">
        <v>97</v>
      </c>
      <c r="C18" s="153" t="s">
        <v>98</v>
      </c>
      <c r="D18" s="154" t="s">
        <v>88</v>
      </c>
      <c r="E18" s="155">
        <v>1083</v>
      </c>
      <c r="F18" s="155">
        <v>0</v>
      </c>
      <c r="G18" s="156">
        <f t="shared" si="0"/>
        <v>0</v>
      </c>
      <c r="O18" s="150">
        <v>2</v>
      </c>
      <c r="AA18" s="123">
        <v>12</v>
      </c>
      <c r="AB18" s="123">
        <v>0</v>
      </c>
      <c r="AC18" s="123">
        <v>11</v>
      </c>
      <c r="AZ18" s="123">
        <v>1</v>
      </c>
      <c r="BA18" s="123">
        <f t="shared" si="1"/>
        <v>0</v>
      </c>
      <c r="BB18" s="123">
        <f t="shared" si="2"/>
        <v>0</v>
      </c>
      <c r="BC18" s="123">
        <f t="shared" si="3"/>
        <v>0</v>
      </c>
      <c r="BD18" s="123">
        <f t="shared" si="4"/>
        <v>0</v>
      </c>
      <c r="BE18" s="123">
        <f t="shared" si="5"/>
        <v>0</v>
      </c>
      <c r="CZ18" s="123">
        <v>0.19700000000000001</v>
      </c>
    </row>
    <row r="19" spans="1:104" ht="22.5" x14ac:dyDescent="0.2">
      <c r="A19" s="151">
        <v>12</v>
      </c>
      <c r="B19" s="152" t="s">
        <v>99</v>
      </c>
      <c r="C19" s="153" t="s">
        <v>100</v>
      </c>
      <c r="D19" s="154" t="s">
        <v>85</v>
      </c>
      <c r="E19" s="155">
        <v>1083</v>
      </c>
      <c r="F19" s="155">
        <v>0</v>
      </c>
      <c r="G19" s="156">
        <f t="shared" si="0"/>
        <v>0</v>
      </c>
      <c r="O19" s="150">
        <v>2</v>
      </c>
      <c r="AA19" s="123">
        <v>12</v>
      </c>
      <c r="AB19" s="123">
        <v>0</v>
      </c>
      <c r="AC19" s="123">
        <v>12</v>
      </c>
      <c r="AZ19" s="123">
        <v>1</v>
      </c>
      <c r="BA19" s="123">
        <f t="shared" si="1"/>
        <v>0</v>
      </c>
      <c r="BB19" s="123">
        <f t="shared" si="2"/>
        <v>0</v>
      </c>
      <c r="BC19" s="123">
        <f t="shared" si="3"/>
        <v>0</v>
      </c>
      <c r="BD19" s="123">
        <f t="shared" si="4"/>
        <v>0</v>
      </c>
      <c r="BE19" s="123">
        <f t="shared" si="5"/>
        <v>0</v>
      </c>
      <c r="CZ19" s="123">
        <v>0.19694999999999999</v>
      </c>
    </row>
    <row r="20" spans="1:104" ht="22.5" x14ac:dyDescent="0.2">
      <c r="A20" s="151">
        <v>13</v>
      </c>
      <c r="B20" s="152" t="s">
        <v>99</v>
      </c>
      <c r="C20" s="153" t="s">
        <v>101</v>
      </c>
      <c r="D20" s="154" t="s">
        <v>85</v>
      </c>
      <c r="E20" s="155">
        <v>949</v>
      </c>
      <c r="F20" s="155">
        <v>0</v>
      </c>
      <c r="G20" s="156">
        <f t="shared" si="0"/>
        <v>0</v>
      </c>
      <c r="O20" s="150">
        <v>2</v>
      </c>
      <c r="AA20" s="123">
        <v>12</v>
      </c>
      <c r="AB20" s="123">
        <v>0</v>
      </c>
      <c r="AC20" s="123">
        <v>13</v>
      </c>
      <c r="AZ20" s="123">
        <v>1</v>
      </c>
      <c r="BA20" s="123">
        <f t="shared" si="1"/>
        <v>0</v>
      </c>
      <c r="BB20" s="123">
        <f t="shared" si="2"/>
        <v>0</v>
      </c>
      <c r="BC20" s="123">
        <f t="shared" si="3"/>
        <v>0</v>
      </c>
      <c r="BD20" s="123">
        <f t="shared" si="4"/>
        <v>0</v>
      </c>
      <c r="BE20" s="123">
        <f t="shared" si="5"/>
        <v>0</v>
      </c>
      <c r="CZ20" s="123">
        <v>0.19694999999999999</v>
      </c>
    </row>
    <row r="21" spans="1:104" ht="22.5" x14ac:dyDescent="0.2">
      <c r="A21" s="151">
        <v>14</v>
      </c>
      <c r="B21" s="152" t="s">
        <v>99</v>
      </c>
      <c r="C21" s="153" t="s">
        <v>102</v>
      </c>
      <c r="D21" s="154" t="s">
        <v>85</v>
      </c>
      <c r="E21" s="155">
        <v>949</v>
      </c>
      <c r="F21" s="155">
        <v>0</v>
      </c>
      <c r="G21" s="156">
        <f t="shared" si="0"/>
        <v>0</v>
      </c>
      <c r="O21" s="150">
        <v>2</v>
      </c>
      <c r="AA21" s="123">
        <v>12</v>
      </c>
      <c r="AB21" s="123">
        <v>0</v>
      </c>
      <c r="AC21" s="123">
        <v>14</v>
      </c>
      <c r="AZ21" s="123">
        <v>1</v>
      </c>
      <c r="BA21" s="123">
        <f t="shared" si="1"/>
        <v>0</v>
      </c>
      <c r="BB21" s="123">
        <f t="shared" si="2"/>
        <v>0</v>
      </c>
      <c r="BC21" s="123">
        <f t="shared" si="3"/>
        <v>0</v>
      </c>
      <c r="BD21" s="123">
        <f t="shared" si="4"/>
        <v>0</v>
      </c>
      <c r="BE21" s="123">
        <f t="shared" si="5"/>
        <v>0</v>
      </c>
      <c r="CZ21" s="123">
        <v>8.7999999999999995E-2</v>
      </c>
    </row>
    <row r="22" spans="1:104" ht="22.5" x14ac:dyDescent="0.2">
      <c r="A22" s="151">
        <v>15</v>
      </c>
      <c r="B22" s="152" t="s">
        <v>99</v>
      </c>
      <c r="C22" s="153" t="s">
        <v>103</v>
      </c>
      <c r="D22" s="154" t="s">
        <v>85</v>
      </c>
      <c r="E22" s="155">
        <v>949</v>
      </c>
      <c r="F22" s="155">
        <v>0</v>
      </c>
      <c r="G22" s="156">
        <f t="shared" si="0"/>
        <v>0</v>
      </c>
      <c r="O22" s="150">
        <v>2</v>
      </c>
      <c r="AA22" s="123">
        <v>12</v>
      </c>
      <c r="AB22" s="123">
        <v>0</v>
      </c>
      <c r="AC22" s="123">
        <v>15</v>
      </c>
      <c r="AZ22" s="123">
        <v>1</v>
      </c>
      <c r="BA22" s="123">
        <f t="shared" si="1"/>
        <v>0</v>
      </c>
      <c r="BB22" s="123">
        <f t="shared" si="2"/>
        <v>0</v>
      </c>
      <c r="BC22" s="123">
        <f t="shared" si="3"/>
        <v>0</v>
      </c>
      <c r="BD22" s="123">
        <f t="shared" si="4"/>
        <v>0</v>
      </c>
      <c r="BE22" s="123">
        <f t="shared" si="5"/>
        <v>0</v>
      </c>
      <c r="CZ22" s="123">
        <v>0.04</v>
      </c>
    </row>
    <row r="23" spans="1:104" ht="22.5" x14ac:dyDescent="0.2">
      <c r="A23" s="151">
        <v>16</v>
      </c>
      <c r="B23" s="152" t="s">
        <v>104</v>
      </c>
      <c r="C23" s="153" t="s">
        <v>105</v>
      </c>
      <c r="D23" s="154" t="s">
        <v>85</v>
      </c>
      <c r="E23" s="155">
        <v>949</v>
      </c>
      <c r="F23" s="155">
        <v>0</v>
      </c>
      <c r="G23" s="156">
        <f t="shared" si="0"/>
        <v>0</v>
      </c>
      <c r="O23" s="150">
        <v>2</v>
      </c>
      <c r="AA23" s="123">
        <v>12</v>
      </c>
      <c r="AB23" s="123">
        <v>0</v>
      </c>
      <c r="AC23" s="123">
        <v>16</v>
      </c>
      <c r="AZ23" s="123">
        <v>1</v>
      </c>
      <c r="BA23" s="123">
        <f t="shared" si="1"/>
        <v>0</v>
      </c>
      <c r="BB23" s="123">
        <f t="shared" si="2"/>
        <v>0</v>
      </c>
      <c r="BC23" s="123">
        <f t="shared" si="3"/>
        <v>0</v>
      </c>
      <c r="BD23" s="123">
        <f t="shared" si="4"/>
        <v>0</v>
      </c>
      <c r="BE23" s="123">
        <f t="shared" si="5"/>
        <v>0</v>
      </c>
      <c r="CZ23" s="123">
        <v>0.25094</v>
      </c>
    </row>
    <row r="24" spans="1:104" ht="22.5" x14ac:dyDescent="0.2">
      <c r="A24" s="151">
        <v>17</v>
      </c>
      <c r="B24" s="152" t="s">
        <v>106</v>
      </c>
      <c r="C24" s="153" t="s">
        <v>107</v>
      </c>
      <c r="D24" s="154" t="s">
        <v>85</v>
      </c>
      <c r="E24" s="155">
        <v>949</v>
      </c>
      <c r="F24" s="155">
        <v>0</v>
      </c>
      <c r="G24" s="156">
        <f t="shared" si="0"/>
        <v>0</v>
      </c>
      <c r="O24" s="150">
        <v>2</v>
      </c>
      <c r="AA24" s="123">
        <v>12</v>
      </c>
      <c r="AB24" s="123">
        <v>0</v>
      </c>
      <c r="AC24" s="123">
        <v>17</v>
      </c>
      <c r="AZ24" s="123">
        <v>1</v>
      </c>
      <c r="BA24" s="123">
        <f t="shared" si="1"/>
        <v>0</v>
      </c>
      <c r="BB24" s="123">
        <f t="shared" si="2"/>
        <v>0</v>
      </c>
      <c r="BC24" s="123">
        <f t="shared" si="3"/>
        <v>0</v>
      </c>
      <c r="BD24" s="123">
        <f t="shared" si="4"/>
        <v>0</v>
      </c>
      <c r="BE24" s="123">
        <f t="shared" si="5"/>
        <v>0</v>
      </c>
      <c r="CZ24" s="123">
        <v>0.27482000000000001</v>
      </c>
    </row>
    <row r="25" spans="1:104" ht="22.5" x14ac:dyDescent="0.2">
      <c r="A25" s="151">
        <v>18</v>
      </c>
      <c r="B25" s="152" t="s">
        <v>106</v>
      </c>
      <c r="C25" s="153" t="s">
        <v>108</v>
      </c>
      <c r="D25" s="154" t="s">
        <v>85</v>
      </c>
      <c r="E25" s="155">
        <v>949</v>
      </c>
      <c r="F25" s="155">
        <v>0</v>
      </c>
      <c r="G25" s="156">
        <f t="shared" si="0"/>
        <v>0</v>
      </c>
      <c r="O25" s="150">
        <v>2</v>
      </c>
      <c r="AA25" s="123">
        <v>12</v>
      </c>
      <c r="AB25" s="123">
        <v>0</v>
      </c>
      <c r="AC25" s="123">
        <v>18</v>
      </c>
      <c r="AZ25" s="123">
        <v>1</v>
      </c>
      <c r="BA25" s="123">
        <f t="shared" si="1"/>
        <v>0</v>
      </c>
      <c r="BB25" s="123">
        <f t="shared" si="2"/>
        <v>0</v>
      </c>
      <c r="BC25" s="123">
        <f t="shared" si="3"/>
        <v>0</v>
      </c>
      <c r="BD25" s="123">
        <f t="shared" si="4"/>
        <v>0</v>
      </c>
      <c r="BE25" s="123">
        <f t="shared" si="5"/>
        <v>0</v>
      </c>
      <c r="CZ25" s="123">
        <v>0.27482000000000001</v>
      </c>
    </row>
    <row r="26" spans="1:104" x14ac:dyDescent="0.2">
      <c r="A26" s="157"/>
      <c r="B26" s="158"/>
      <c r="C26" s="192" t="s">
        <v>109</v>
      </c>
      <c r="D26" s="193"/>
      <c r="E26" s="193"/>
      <c r="F26" s="193"/>
      <c r="G26" s="194"/>
      <c r="O26" s="150">
        <v>3</v>
      </c>
    </row>
    <row r="27" spans="1:104" x14ac:dyDescent="0.2">
      <c r="A27" s="151">
        <v>19</v>
      </c>
      <c r="B27" s="152" t="s">
        <v>110</v>
      </c>
      <c r="C27" s="153" t="s">
        <v>111</v>
      </c>
      <c r="D27" s="154" t="s">
        <v>80</v>
      </c>
      <c r="E27" s="155">
        <v>2.2999999999999998</v>
      </c>
      <c r="F27" s="155">
        <v>0</v>
      </c>
      <c r="G27" s="156">
        <f>E27*F27</f>
        <v>0</v>
      </c>
      <c r="O27" s="150">
        <v>2</v>
      </c>
      <c r="AA27" s="123">
        <v>12</v>
      </c>
      <c r="AB27" s="123">
        <v>0</v>
      </c>
      <c r="AC27" s="123">
        <v>19</v>
      </c>
      <c r="AZ27" s="123">
        <v>1</v>
      </c>
      <c r="BA27" s="123">
        <f>IF(AZ27=1,G27,0)</f>
        <v>0</v>
      </c>
      <c r="BB27" s="123">
        <f>IF(AZ27=2,G27,0)</f>
        <v>0</v>
      </c>
      <c r="BC27" s="123">
        <f>IF(AZ27=3,G27,0)</f>
        <v>0</v>
      </c>
      <c r="BD27" s="123">
        <f>IF(AZ27=4,G27,0)</f>
        <v>0</v>
      </c>
      <c r="BE27" s="123">
        <f>IF(AZ27=5,G27,0)</f>
        <v>0</v>
      </c>
      <c r="CZ27" s="123">
        <v>0</v>
      </c>
    </row>
    <row r="28" spans="1:104" x14ac:dyDescent="0.2">
      <c r="A28" s="157"/>
      <c r="B28" s="158"/>
      <c r="C28" s="192" t="s">
        <v>112</v>
      </c>
      <c r="D28" s="193"/>
      <c r="E28" s="193"/>
      <c r="F28" s="193"/>
      <c r="G28" s="194"/>
      <c r="O28" s="150">
        <v>3</v>
      </c>
    </row>
    <row r="29" spans="1:104" ht="22.5" x14ac:dyDescent="0.2">
      <c r="A29" s="151">
        <v>20</v>
      </c>
      <c r="B29" s="152" t="s">
        <v>113</v>
      </c>
      <c r="C29" s="153" t="s">
        <v>114</v>
      </c>
      <c r="D29" s="154" t="s">
        <v>80</v>
      </c>
      <c r="E29" s="155">
        <v>63</v>
      </c>
      <c r="F29" s="155">
        <v>0</v>
      </c>
      <c r="G29" s="156">
        <f>E29*F29</f>
        <v>0</v>
      </c>
      <c r="O29" s="150">
        <v>2</v>
      </c>
      <c r="AA29" s="123">
        <v>12</v>
      </c>
      <c r="AB29" s="123">
        <v>0</v>
      </c>
      <c r="AC29" s="123">
        <v>20</v>
      </c>
      <c r="AZ29" s="123">
        <v>1</v>
      </c>
      <c r="BA29" s="123">
        <f>IF(AZ29=1,G29,0)</f>
        <v>0</v>
      </c>
      <c r="BB29" s="123">
        <f>IF(AZ29=2,G29,0)</f>
        <v>0</v>
      </c>
      <c r="BC29" s="123">
        <f>IF(AZ29=3,G29,0)</f>
        <v>0</v>
      </c>
      <c r="BD29" s="123">
        <f>IF(AZ29=4,G29,0)</f>
        <v>0</v>
      </c>
      <c r="BE29" s="123">
        <f>IF(AZ29=5,G29,0)</f>
        <v>0</v>
      </c>
      <c r="CZ29" s="123">
        <v>0</v>
      </c>
    </row>
    <row r="30" spans="1:104" x14ac:dyDescent="0.2">
      <c r="A30" s="157"/>
      <c r="B30" s="158"/>
      <c r="C30" s="192" t="s">
        <v>115</v>
      </c>
      <c r="D30" s="193"/>
      <c r="E30" s="193"/>
      <c r="F30" s="193"/>
      <c r="G30" s="194"/>
      <c r="O30" s="150">
        <v>3</v>
      </c>
    </row>
    <row r="31" spans="1:104" x14ac:dyDescent="0.2">
      <c r="A31" s="151">
        <v>21</v>
      </c>
      <c r="B31" s="152" t="s">
        <v>116</v>
      </c>
      <c r="C31" s="153" t="s">
        <v>117</v>
      </c>
      <c r="D31" s="154" t="s">
        <v>74</v>
      </c>
      <c r="E31" s="155">
        <v>210</v>
      </c>
      <c r="F31" s="155">
        <v>0</v>
      </c>
      <c r="G31" s="156">
        <f>E31*F31</f>
        <v>0</v>
      </c>
      <c r="O31" s="150">
        <v>2</v>
      </c>
      <c r="AA31" s="123">
        <v>12</v>
      </c>
      <c r="AB31" s="123">
        <v>1</v>
      </c>
      <c r="AC31" s="123">
        <v>21</v>
      </c>
      <c r="AZ31" s="123">
        <v>1</v>
      </c>
      <c r="BA31" s="123">
        <f>IF(AZ31=1,G31,0)</f>
        <v>0</v>
      </c>
      <c r="BB31" s="123">
        <f>IF(AZ31=2,G31,0)</f>
        <v>0</v>
      </c>
      <c r="BC31" s="123">
        <f>IF(AZ31=3,G31,0)</f>
        <v>0</v>
      </c>
      <c r="BD31" s="123">
        <f>IF(AZ31=4,G31,0)</f>
        <v>0</v>
      </c>
      <c r="BE31" s="123">
        <f>IF(AZ31=5,G31,0)</f>
        <v>0</v>
      </c>
      <c r="CZ31" s="123">
        <v>4.8000000000000001E-4</v>
      </c>
    </row>
    <row r="32" spans="1:104" x14ac:dyDescent="0.2">
      <c r="A32" s="151">
        <v>22</v>
      </c>
      <c r="B32" s="152" t="s">
        <v>118</v>
      </c>
      <c r="C32" s="153" t="s">
        <v>119</v>
      </c>
      <c r="D32" s="154" t="s">
        <v>85</v>
      </c>
      <c r="E32" s="155">
        <v>630</v>
      </c>
      <c r="F32" s="155">
        <v>0</v>
      </c>
      <c r="G32" s="156">
        <f>E32*F32</f>
        <v>0</v>
      </c>
      <c r="O32" s="150">
        <v>2</v>
      </c>
      <c r="AA32" s="123">
        <v>12</v>
      </c>
      <c r="AB32" s="123">
        <v>1</v>
      </c>
      <c r="AC32" s="123">
        <v>22</v>
      </c>
      <c r="AZ32" s="123">
        <v>1</v>
      </c>
      <c r="BA32" s="123">
        <f>IF(AZ32=1,G32,0)</f>
        <v>0</v>
      </c>
      <c r="BB32" s="123">
        <f>IF(AZ32=2,G32,0)</f>
        <v>0</v>
      </c>
      <c r="BC32" s="123">
        <f>IF(AZ32=3,G32,0)</f>
        <v>0</v>
      </c>
      <c r="BD32" s="123">
        <f>IF(AZ32=4,G32,0)</f>
        <v>0</v>
      </c>
      <c r="BE32" s="123">
        <f>IF(AZ32=5,G32,0)</f>
        <v>0</v>
      </c>
      <c r="CZ32" s="123">
        <v>4.0000000000000002E-4</v>
      </c>
    </row>
    <row r="33" spans="1:104" x14ac:dyDescent="0.2">
      <c r="A33" s="151">
        <v>23</v>
      </c>
      <c r="B33" s="152" t="s">
        <v>120</v>
      </c>
      <c r="C33" s="153" t="s">
        <v>121</v>
      </c>
      <c r="D33" s="154" t="s">
        <v>80</v>
      </c>
      <c r="E33" s="155">
        <v>63</v>
      </c>
      <c r="F33" s="155">
        <v>0</v>
      </c>
      <c r="G33" s="156">
        <f>E33*F33</f>
        <v>0</v>
      </c>
      <c r="O33" s="150">
        <v>2</v>
      </c>
      <c r="AA33" s="123">
        <v>12</v>
      </c>
      <c r="AB33" s="123">
        <v>0</v>
      </c>
      <c r="AC33" s="123">
        <v>23</v>
      </c>
      <c r="AZ33" s="123">
        <v>1</v>
      </c>
      <c r="BA33" s="123">
        <f>IF(AZ33=1,G33,0)</f>
        <v>0</v>
      </c>
      <c r="BB33" s="123">
        <f>IF(AZ33=2,G33,0)</f>
        <v>0</v>
      </c>
      <c r="BC33" s="123">
        <f>IF(AZ33=3,G33,0)</f>
        <v>0</v>
      </c>
      <c r="BD33" s="123">
        <f>IF(AZ33=4,G33,0)</f>
        <v>0</v>
      </c>
      <c r="BE33" s="123">
        <f>IF(AZ33=5,G33,0)</f>
        <v>0</v>
      </c>
      <c r="CZ33" s="123">
        <v>1.63</v>
      </c>
    </row>
    <row r="34" spans="1:104" ht="22.5" x14ac:dyDescent="0.2">
      <c r="A34" s="151">
        <v>24</v>
      </c>
      <c r="B34" s="152" t="s">
        <v>122</v>
      </c>
      <c r="C34" s="153" t="s">
        <v>123</v>
      </c>
      <c r="D34" s="154" t="s">
        <v>67</v>
      </c>
      <c r="E34" s="155">
        <v>144</v>
      </c>
      <c r="F34" s="155">
        <v>0</v>
      </c>
      <c r="G34" s="156">
        <f>E34*F34</f>
        <v>0</v>
      </c>
      <c r="O34" s="150">
        <v>2</v>
      </c>
      <c r="AA34" s="123">
        <v>12</v>
      </c>
      <c r="AB34" s="123">
        <v>0</v>
      </c>
      <c r="AC34" s="123">
        <v>24</v>
      </c>
      <c r="AZ34" s="123">
        <v>1</v>
      </c>
      <c r="BA34" s="123">
        <f>IF(AZ34=1,G34,0)</f>
        <v>0</v>
      </c>
      <c r="BB34" s="123">
        <f>IF(AZ34=2,G34,0)</f>
        <v>0</v>
      </c>
      <c r="BC34" s="123">
        <f>IF(AZ34=3,G34,0)</f>
        <v>0</v>
      </c>
      <c r="BD34" s="123">
        <f>IF(AZ34=4,G34,0)</f>
        <v>0</v>
      </c>
      <c r="BE34" s="123">
        <f>IF(AZ34=5,G34,0)</f>
        <v>0</v>
      </c>
      <c r="CZ34" s="123">
        <v>0.25207000000000002</v>
      </c>
    </row>
    <row r="35" spans="1:104" x14ac:dyDescent="0.2">
      <c r="A35" s="151">
        <v>25</v>
      </c>
      <c r="B35" s="152" t="s">
        <v>124</v>
      </c>
      <c r="C35" s="153" t="s">
        <v>125</v>
      </c>
      <c r="D35" s="154" t="s">
        <v>85</v>
      </c>
      <c r="E35" s="155">
        <v>143</v>
      </c>
      <c r="F35" s="155">
        <v>0</v>
      </c>
      <c r="G35" s="156">
        <f>E35*F35</f>
        <v>0</v>
      </c>
      <c r="O35" s="150">
        <v>2</v>
      </c>
      <c r="AA35" s="123">
        <v>12</v>
      </c>
      <c r="AB35" s="123">
        <v>0</v>
      </c>
      <c r="AC35" s="123">
        <v>25</v>
      </c>
      <c r="AZ35" s="123">
        <v>1</v>
      </c>
      <c r="BA35" s="123">
        <f>IF(AZ35=1,G35,0)</f>
        <v>0</v>
      </c>
      <c r="BB35" s="123">
        <f>IF(AZ35=2,G35,0)</f>
        <v>0</v>
      </c>
      <c r="BC35" s="123">
        <f>IF(AZ35=3,G35,0)</f>
        <v>0</v>
      </c>
      <c r="BD35" s="123">
        <f>IF(AZ35=4,G35,0)</f>
        <v>0</v>
      </c>
      <c r="BE35" s="123">
        <f>IF(AZ35=5,G35,0)</f>
        <v>0</v>
      </c>
      <c r="CZ35" s="123">
        <v>0.12715000000000001</v>
      </c>
    </row>
    <row r="36" spans="1:104" x14ac:dyDescent="0.2">
      <c r="A36" s="157"/>
      <c r="B36" s="158"/>
      <c r="C36" s="192" t="s">
        <v>126</v>
      </c>
      <c r="D36" s="193"/>
      <c r="E36" s="193"/>
      <c r="F36" s="193"/>
      <c r="G36" s="194"/>
      <c r="O36" s="150">
        <v>3</v>
      </c>
    </row>
    <row r="37" spans="1:104" ht="22.5" x14ac:dyDescent="0.2">
      <c r="A37" s="151">
        <v>26</v>
      </c>
      <c r="B37" s="152" t="s">
        <v>127</v>
      </c>
      <c r="C37" s="153" t="s">
        <v>128</v>
      </c>
      <c r="D37" s="154" t="s">
        <v>129</v>
      </c>
      <c r="E37" s="155">
        <v>1</v>
      </c>
      <c r="F37" s="155">
        <v>0</v>
      </c>
      <c r="G37" s="156">
        <f>E37*F37</f>
        <v>0</v>
      </c>
      <c r="O37" s="150">
        <v>2</v>
      </c>
      <c r="AA37" s="123">
        <v>12</v>
      </c>
      <c r="AB37" s="123">
        <v>1</v>
      </c>
      <c r="AC37" s="123">
        <v>26</v>
      </c>
      <c r="AZ37" s="123">
        <v>1</v>
      </c>
      <c r="BA37" s="123">
        <f>IF(AZ37=1,G37,0)</f>
        <v>0</v>
      </c>
      <c r="BB37" s="123">
        <f>IF(AZ37=2,G37,0)</f>
        <v>0</v>
      </c>
      <c r="BC37" s="123">
        <f>IF(AZ37=3,G37,0)</f>
        <v>0</v>
      </c>
      <c r="BD37" s="123">
        <f>IF(AZ37=4,G37,0)</f>
        <v>0</v>
      </c>
      <c r="BE37" s="123">
        <f>IF(AZ37=5,G37,0)</f>
        <v>0</v>
      </c>
      <c r="CZ37" s="123">
        <v>1.67E-2</v>
      </c>
    </row>
    <row r="38" spans="1:104" x14ac:dyDescent="0.2">
      <c r="A38" s="151">
        <v>27</v>
      </c>
      <c r="B38" s="152" t="s">
        <v>127</v>
      </c>
      <c r="C38" s="153" t="s">
        <v>130</v>
      </c>
      <c r="D38" s="154" t="s">
        <v>129</v>
      </c>
      <c r="E38" s="155">
        <v>1</v>
      </c>
      <c r="F38" s="155">
        <v>0</v>
      </c>
      <c r="G38" s="156">
        <f>E38*F38</f>
        <v>0</v>
      </c>
      <c r="O38" s="150">
        <v>2</v>
      </c>
      <c r="AA38" s="123">
        <v>12</v>
      </c>
      <c r="AB38" s="123">
        <v>1</v>
      </c>
      <c r="AC38" s="123">
        <v>27</v>
      </c>
      <c r="AZ38" s="123">
        <v>1</v>
      </c>
      <c r="BA38" s="123">
        <f>IF(AZ38=1,G38,0)</f>
        <v>0</v>
      </c>
      <c r="BB38" s="123">
        <f>IF(AZ38=2,G38,0)</f>
        <v>0</v>
      </c>
      <c r="BC38" s="123">
        <f>IF(AZ38=3,G38,0)</f>
        <v>0</v>
      </c>
      <c r="BD38" s="123">
        <f>IF(AZ38=4,G38,0)</f>
        <v>0</v>
      </c>
      <c r="BE38" s="123">
        <f>IF(AZ38=5,G38,0)</f>
        <v>0</v>
      </c>
      <c r="CZ38" s="123">
        <v>1.67E-2</v>
      </c>
    </row>
    <row r="39" spans="1:104" x14ac:dyDescent="0.2">
      <c r="A39" s="151">
        <v>28</v>
      </c>
      <c r="B39" s="152" t="s">
        <v>127</v>
      </c>
      <c r="C39" s="153" t="s">
        <v>131</v>
      </c>
      <c r="D39" s="154" t="s">
        <v>67</v>
      </c>
      <c r="E39" s="155">
        <v>2</v>
      </c>
      <c r="F39" s="155">
        <v>0</v>
      </c>
      <c r="G39" s="156">
        <f>E39*F39</f>
        <v>0</v>
      </c>
      <c r="O39" s="150">
        <v>2</v>
      </c>
      <c r="AA39" s="123">
        <v>12</v>
      </c>
      <c r="AB39" s="123">
        <v>1</v>
      </c>
      <c r="AC39" s="123">
        <v>28</v>
      </c>
      <c r="AZ39" s="123">
        <v>1</v>
      </c>
      <c r="BA39" s="123">
        <f>IF(AZ39=1,G39,0)</f>
        <v>0</v>
      </c>
      <c r="BB39" s="123">
        <f>IF(AZ39=2,G39,0)</f>
        <v>0</v>
      </c>
      <c r="BC39" s="123">
        <f>IF(AZ39=3,G39,0)</f>
        <v>0</v>
      </c>
      <c r="BD39" s="123">
        <f>IF(AZ39=4,G39,0)</f>
        <v>0</v>
      </c>
      <c r="BE39" s="123">
        <f>IF(AZ39=5,G39,0)</f>
        <v>0</v>
      </c>
      <c r="CZ39" s="123">
        <v>1.67E-2</v>
      </c>
    </row>
    <row r="40" spans="1:104" ht="22.5" x14ac:dyDescent="0.2">
      <c r="A40" s="151">
        <v>29</v>
      </c>
      <c r="B40" s="152" t="s">
        <v>127</v>
      </c>
      <c r="C40" s="153" t="s">
        <v>132</v>
      </c>
      <c r="D40" s="154" t="s">
        <v>85</v>
      </c>
      <c r="E40" s="155">
        <v>252</v>
      </c>
      <c r="F40" s="155">
        <v>0</v>
      </c>
      <c r="G40" s="156">
        <f>E40*F40</f>
        <v>0</v>
      </c>
      <c r="O40" s="150">
        <v>2</v>
      </c>
      <c r="AA40" s="123">
        <v>12</v>
      </c>
      <c r="AB40" s="123">
        <v>1</v>
      </c>
      <c r="AC40" s="123">
        <v>29</v>
      </c>
      <c r="AZ40" s="123">
        <v>1</v>
      </c>
      <c r="BA40" s="123">
        <f>IF(AZ40=1,G40,0)</f>
        <v>0</v>
      </c>
      <c r="BB40" s="123">
        <f>IF(AZ40=2,G40,0)</f>
        <v>0</v>
      </c>
      <c r="BC40" s="123">
        <f>IF(AZ40=3,G40,0)</f>
        <v>0</v>
      </c>
      <c r="BD40" s="123">
        <f>IF(AZ40=4,G40,0)</f>
        <v>0</v>
      </c>
      <c r="BE40" s="123">
        <f>IF(AZ40=5,G40,0)</f>
        <v>0</v>
      </c>
      <c r="CZ40" s="123">
        <v>0</v>
      </c>
    </row>
    <row r="41" spans="1:104" x14ac:dyDescent="0.2">
      <c r="A41" s="157"/>
      <c r="B41" s="158"/>
      <c r="C41" s="192" t="s">
        <v>133</v>
      </c>
      <c r="D41" s="193"/>
      <c r="E41" s="193"/>
      <c r="F41" s="193"/>
      <c r="G41" s="194"/>
      <c r="O41" s="150">
        <v>3</v>
      </c>
    </row>
    <row r="42" spans="1:104" x14ac:dyDescent="0.2">
      <c r="A42" s="159"/>
      <c r="B42" s="160" t="s">
        <v>68</v>
      </c>
      <c r="C42" s="161" t="str">
        <f>CONCATENATE(B7," ",C7)</f>
        <v>1 Modernizovaná plocha hřiště</v>
      </c>
      <c r="D42" s="159"/>
      <c r="E42" s="162"/>
      <c r="F42" s="162"/>
      <c r="G42" s="163">
        <f>SUM(G7:G41)</f>
        <v>0</v>
      </c>
      <c r="O42" s="150">
        <v>4</v>
      </c>
      <c r="BA42" s="164">
        <f>SUM(BA7:BA41)</f>
        <v>0</v>
      </c>
      <c r="BB42" s="164">
        <f>SUM(BB7:BB41)</f>
        <v>0</v>
      </c>
      <c r="BC42" s="164">
        <f>SUM(BC7:BC41)</f>
        <v>0</v>
      </c>
      <c r="BD42" s="164">
        <f>SUM(BD7:BD41)</f>
        <v>0</v>
      </c>
      <c r="BE42" s="164">
        <f>SUM(BE7:BE41)</f>
        <v>0</v>
      </c>
    </row>
    <row r="43" spans="1:104" x14ac:dyDescent="0.2">
      <c r="A43" s="143" t="s">
        <v>65</v>
      </c>
      <c r="B43" s="144" t="s">
        <v>134</v>
      </c>
      <c r="C43" s="145" t="s">
        <v>135</v>
      </c>
      <c r="D43" s="146"/>
      <c r="E43" s="147"/>
      <c r="F43" s="147"/>
      <c r="G43" s="148"/>
      <c r="H43" s="149"/>
      <c r="I43" s="149"/>
      <c r="O43" s="150">
        <v>1</v>
      </c>
    </row>
    <row r="44" spans="1:104" x14ac:dyDescent="0.2">
      <c r="A44" s="151">
        <v>30</v>
      </c>
      <c r="B44" s="152" t="s">
        <v>66</v>
      </c>
      <c r="C44" s="153" t="s">
        <v>136</v>
      </c>
      <c r="D44" s="154" t="s">
        <v>137</v>
      </c>
      <c r="E44" s="155">
        <v>1</v>
      </c>
      <c r="F44" s="155">
        <v>0</v>
      </c>
      <c r="G44" s="156">
        <f>E44*F44</f>
        <v>0</v>
      </c>
      <c r="O44" s="150">
        <v>2</v>
      </c>
      <c r="AA44" s="123">
        <v>12</v>
      </c>
      <c r="AB44" s="123">
        <v>0</v>
      </c>
      <c r="AC44" s="123">
        <v>30</v>
      </c>
      <c r="AZ44" s="123">
        <v>1</v>
      </c>
      <c r="BA44" s="123">
        <f>IF(AZ44=1,G44,0)</f>
        <v>0</v>
      </c>
      <c r="BB44" s="123">
        <f>IF(AZ44=2,G44,0)</f>
        <v>0</v>
      </c>
      <c r="BC44" s="123">
        <f>IF(AZ44=3,G44,0)</f>
        <v>0</v>
      </c>
      <c r="BD44" s="123">
        <f>IF(AZ44=4,G44,0)</f>
        <v>0</v>
      </c>
      <c r="BE44" s="123">
        <f>IF(AZ44=5,G44,0)</f>
        <v>0</v>
      </c>
      <c r="CZ44" s="123">
        <v>0</v>
      </c>
    </row>
    <row r="45" spans="1:104" x14ac:dyDescent="0.2">
      <c r="A45" s="151">
        <v>31</v>
      </c>
      <c r="B45" s="152" t="s">
        <v>134</v>
      </c>
      <c r="C45" s="153" t="s">
        <v>138</v>
      </c>
      <c r="D45" s="154" t="s">
        <v>137</v>
      </c>
      <c r="E45" s="155">
        <v>1</v>
      </c>
      <c r="F45" s="155">
        <v>0</v>
      </c>
      <c r="G45" s="156">
        <f>E45*F45</f>
        <v>0</v>
      </c>
      <c r="O45" s="150">
        <v>2</v>
      </c>
      <c r="AA45" s="123">
        <v>12</v>
      </c>
      <c r="AB45" s="123">
        <v>0</v>
      </c>
      <c r="AC45" s="123">
        <v>31</v>
      </c>
      <c r="AZ45" s="123">
        <v>1</v>
      </c>
      <c r="BA45" s="123">
        <f>IF(AZ45=1,G45,0)</f>
        <v>0</v>
      </c>
      <c r="BB45" s="123">
        <f>IF(AZ45=2,G45,0)</f>
        <v>0</v>
      </c>
      <c r="BC45" s="123">
        <f>IF(AZ45=3,G45,0)</f>
        <v>0</v>
      </c>
      <c r="BD45" s="123">
        <f>IF(AZ45=4,G45,0)</f>
        <v>0</v>
      </c>
      <c r="BE45" s="123">
        <f>IF(AZ45=5,G45,0)</f>
        <v>0</v>
      </c>
      <c r="CZ45" s="123">
        <v>0</v>
      </c>
    </row>
    <row r="46" spans="1:104" x14ac:dyDescent="0.2">
      <c r="A46" s="159"/>
      <c r="B46" s="160" t="s">
        <v>68</v>
      </c>
      <c r="C46" s="161" t="str">
        <f>CONCATENATE(B43," ",C43)</f>
        <v>2 Ostatní práce</v>
      </c>
      <c r="D46" s="159"/>
      <c r="E46" s="162"/>
      <c r="F46" s="162"/>
      <c r="G46" s="163">
        <f>SUM(G43:G45)</f>
        <v>0</v>
      </c>
      <c r="O46" s="150">
        <v>4</v>
      </c>
      <c r="BA46" s="164">
        <f>SUM(BA43:BA45)</f>
        <v>0</v>
      </c>
      <c r="BB46" s="164">
        <f>SUM(BB43:BB45)</f>
        <v>0</v>
      </c>
      <c r="BC46" s="164">
        <f>SUM(BC43:BC45)</f>
        <v>0</v>
      </c>
      <c r="BD46" s="164">
        <f>SUM(BD43:BD45)</f>
        <v>0</v>
      </c>
      <c r="BE46" s="164">
        <f>SUM(BE43:BE45)</f>
        <v>0</v>
      </c>
    </row>
    <row r="47" spans="1:104" x14ac:dyDescent="0.2">
      <c r="A47" s="143" t="s">
        <v>65</v>
      </c>
      <c r="B47" s="144" t="s">
        <v>139</v>
      </c>
      <c r="C47" s="145" t="s">
        <v>140</v>
      </c>
      <c r="D47" s="146"/>
      <c r="E47" s="147"/>
      <c r="F47" s="147"/>
      <c r="G47" s="148"/>
      <c r="H47" s="149"/>
      <c r="I47" s="149"/>
      <c r="O47" s="150">
        <v>1</v>
      </c>
    </row>
    <row r="48" spans="1:104" ht="22.5" x14ac:dyDescent="0.2">
      <c r="A48" s="151">
        <v>32</v>
      </c>
      <c r="B48" s="152" t="s">
        <v>141</v>
      </c>
      <c r="C48" s="153" t="s">
        <v>142</v>
      </c>
      <c r="D48" s="154" t="s">
        <v>74</v>
      </c>
      <c r="E48" s="155">
        <v>33</v>
      </c>
      <c r="F48" s="155">
        <v>0</v>
      </c>
      <c r="G48" s="156">
        <f>E48*F48</f>
        <v>0</v>
      </c>
      <c r="O48" s="150">
        <v>2</v>
      </c>
      <c r="AA48" s="123">
        <v>12</v>
      </c>
      <c r="AB48" s="123">
        <v>0</v>
      </c>
      <c r="AC48" s="123">
        <v>32</v>
      </c>
      <c r="AZ48" s="123">
        <v>1</v>
      </c>
      <c r="BA48" s="123">
        <f>IF(AZ48=1,G48,0)</f>
        <v>0</v>
      </c>
      <c r="BB48" s="123">
        <f>IF(AZ48=2,G48,0)</f>
        <v>0</v>
      </c>
      <c r="BC48" s="123">
        <f>IF(AZ48=3,G48,0)</f>
        <v>0</v>
      </c>
      <c r="BD48" s="123">
        <f>IF(AZ48=4,G48,0)</f>
        <v>0</v>
      </c>
      <c r="BE48" s="123">
        <f>IF(AZ48=5,G48,0)</f>
        <v>0</v>
      </c>
      <c r="CZ48" s="123">
        <v>0.5413</v>
      </c>
    </row>
    <row r="49" spans="1:104" x14ac:dyDescent="0.2">
      <c r="A49" s="157"/>
      <c r="B49" s="158"/>
      <c r="C49" s="192" t="s">
        <v>143</v>
      </c>
      <c r="D49" s="193"/>
      <c r="E49" s="193"/>
      <c r="F49" s="193"/>
      <c r="G49" s="194"/>
      <c r="O49" s="150">
        <v>3</v>
      </c>
    </row>
    <row r="50" spans="1:104" ht="22.5" x14ac:dyDescent="0.2">
      <c r="A50" s="151">
        <v>33</v>
      </c>
      <c r="B50" s="152" t="s">
        <v>144</v>
      </c>
      <c r="C50" s="153" t="s">
        <v>145</v>
      </c>
      <c r="D50" s="154" t="s">
        <v>74</v>
      </c>
      <c r="E50" s="155">
        <v>21</v>
      </c>
      <c r="F50" s="155">
        <v>0</v>
      </c>
      <c r="G50" s="156">
        <f>E50*F50</f>
        <v>0</v>
      </c>
      <c r="O50" s="150">
        <v>2</v>
      </c>
      <c r="AA50" s="123">
        <v>12</v>
      </c>
      <c r="AB50" s="123">
        <v>0</v>
      </c>
      <c r="AC50" s="123">
        <v>33</v>
      </c>
      <c r="AZ50" s="123">
        <v>1</v>
      </c>
      <c r="BA50" s="123">
        <f>IF(AZ50=1,G50,0)</f>
        <v>0</v>
      </c>
      <c r="BB50" s="123">
        <f>IF(AZ50=2,G50,0)</f>
        <v>0</v>
      </c>
      <c r="BC50" s="123">
        <f>IF(AZ50=3,G50,0)</f>
        <v>0</v>
      </c>
      <c r="BD50" s="123">
        <f>IF(AZ50=4,G50,0)</f>
        <v>0</v>
      </c>
      <c r="BE50" s="123">
        <f>IF(AZ50=5,G50,0)</f>
        <v>0</v>
      </c>
      <c r="CZ50" s="123">
        <v>0.5413</v>
      </c>
    </row>
    <row r="51" spans="1:104" x14ac:dyDescent="0.2">
      <c r="A51" s="151">
        <v>34</v>
      </c>
      <c r="B51" s="152" t="s">
        <v>146</v>
      </c>
      <c r="C51" s="153" t="s">
        <v>147</v>
      </c>
      <c r="D51" s="154" t="s">
        <v>77</v>
      </c>
      <c r="E51" s="155">
        <v>2</v>
      </c>
      <c r="F51" s="155">
        <v>0</v>
      </c>
      <c r="G51" s="156">
        <f>E51*F51</f>
        <v>0</v>
      </c>
      <c r="O51" s="150">
        <v>2</v>
      </c>
      <c r="AA51" s="123">
        <v>12</v>
      </c>
      <c r="AB51" s="123">
        <v>0</v>
      </c>
      <c r="AC51" s="123">
        <v>34</v>
      </c>
      <c r="AZ51" s="123">
        <v>1</v>
      </c>
      <c r="BA51" s="123">
        <f>IF(AZ51=1,G51,0)</f>
        <v>0</v>
      </c>
      <c r="BB51" s="123">
        <f>IF(AZ51=2,G51,0)</f>
        <v>0</v>
      </c>
      <c r="BC51" s="123">
        <f>IF(AZ51=3,G51,0)</f>
        <v>0</v>
      </c>
      <c r="BD51" s="123">
        <f>IF(AZ51=4,G51,0)</f>
        <v>0</v>
      </c>
      <c r="BE51" s="123">
        <f>IF(AZ51=5,G51,0)</f>
        <v>0</v>
      </c>
      <c r="CZ51" s="123">
        <v>4.1099999999999998E-2</v>
      </c>
    </row>
    <row r="52" spans="1:104" x14ac:dyDescent="0.2">
      <c r="A52" s="151">
        <v>35</v>
      </c>
      <c r="B52" s="152" t="s">
        <v>148</v>
      </c>
      <c r="C52" s="153" t="s">
        <v>149</v>
      </c>
      <c r="D52" s="154" t="s">
        <v>77</v>
      </c>
      <c r="E52" s="155">
        <v>1</v>
      </c>
      <c r="F52" s="155">
        <v>0</v>
      </c>
      <c r="G52" s="156">
        <f>E52*F52</f>
        <v>0</v>
      </c>
      <c r="O52" s="150">
        <v>2</v>
      </c>
      <c r="AA52" s="123">
        <v>12</v>
      </c>
      <c r="AB52" s="123">
        <v>0</v>
      </c>
      <c r="AC52" s="123">
        <v>35</v>
      </c>
      <c r="AZ52" s="123">
        <v>1</v>
      </c>
      <c r="BA52" s="123">
        <f>IF(AZ52=1,G52,0)</f>
        <v>0</v>
      </c>
      <c r="BB52" s="123">
        <f>IF(AZ52=2,G52,0)</f>
        <v>0</v>
      </c>
      <c r="BC52" s="123">
        <f>IF(AZ52=3,G52,0)</f>
        <v>0</v>
      </c>
      <c r="BD52" s="123">
        <f>IF(AZ52=4,G52,0)</f>
        <v>0</v>
      </c>
      <c r="BE52" s="123">
        <f>IF(AZ52=5,G52,0)</f>
        <v>0</v>
      </c>
      <c r="CZ52" s="123">
        <v>4.1099999999999998E-2</v>
      </c>
    </row>
    <row r="53" spans="1:104" x14ac:dyDescent="0.2">
      <c r="A53" s="159"/>
      <c r="B53" s="160" t="s">
        <v>68</v>
      </c>
      <c r="C53" s="161" t="str">
        <f>CONCATENATE(B47," ",C47)</f>
        <v>3 Trubní vedení</v>
      </c>
      <c r="D53" s="159"/>
      <c r="E53" s="162"/>
      <c r="F53" s="162"/>
      <c r="G53" s="163">
        <f>SUM(G47:G52)</f>
        <v>0</v>
      </c>
      <c r="O53" s="150">
        <v>4</v>
      </c>
      <c r="BA53" s="164">
        <f>SUM(BA47:BA52)</f>
        <v>0</v>
      </c>
      <c r="BB53" s="164">
        <f>SUM(BB47:BB52)</f>
        <v>0</v>
      </c>
      <c r="BC53" s="164">
        <f>SUM(BC47:BC52)</f>
        <v>0</v>
      </c>
      <c r="BD53" s="164">
        <f>SUM(BD47:BD52)</f>
        <v>0</v>
      </c>
      <c r="BE53" s="164">
        <f>SUM(BE47:BE52)</f>
        <v>0</v>
      </c>
    </row>
    <row r="54" spans="1:104" x14ac:dyDescent="0.2">
      <c r="A54" s="143" t="s">
        <v>65</v>
      </c>
      <c r="B54" s="144" t="s">
        <v>150</v>
      </c>
      <c r="C54" s="145" t="s">
        <v>151</v>
      </c>
      <c r="D54" s="146"/>
      <c r="E54" s="147"/>
      <c r="F54" s="147"/>
      <c r="G54" s="148"/>
      <c r="H54" s="149"/>
      <c r="I54" s="149"/>
      <c r="O54" s="150">
        <v>1</v>
      </c>
    </row>
    <row r="55" spans="1:104" x14ac:dyDescent="0.2">
      <c r="A55" s="151">
        <v>36</v>
      </c>
      <c r="B55" s="152" t="s">
        <v>152</v>
      </c>
      <c r="C55" s="153" t="s">
        <v>153</v>
      </c>
      <c r="D55" s="154" t="s">
        <v>88</v>
      </c>
      <c r="E55" s="155">
        <v>678.17700000000002</v>
      </c>
      <c r="F55" s="155">
        <v>0</v>
      </c>
      <c r="G55" s="156">
        <f>E55*F55</f>
        <v>0</v>
      </c>
      <c r="O55" s="150">
        <v>2</v>
      </c>
      <c r="AA55" s="123">
        <v>12</v>
      </c>
      <c r="AB55" s="123">
        <v>0</v>
      </c>
      <c r="AC55" s="123">
        <v>36</v>
      </c>
      <c r="AZ55" s="123">
        <v>1</v>
      </c>
      <c r="BA55" s="123">
        <f>IF(AZ55=1,G55,0)</f>
        <v>0</v>
      </c>
      <c r="BB55" s="123">
        <f>IF(AZ55=2,G55,0)</f>
        <v>0</v>
      </c>
      <c r="BC55" s="123">
        <f>IF(AZ55=3,G55,0)</f>
        <v>0</v>
      </c>
      <c r="BD55" s="123">
        <f>IF(AZ55=4,G55,0)</f>
        <v>0</v>
      </c>
      <c r="BE55" s="123">
        <f>IF(AZ55=5,G55,0)</f>
        <v>0</v>
      </c>
      <c r="CZ55" s="123">
        <v>0</v>
      </c>
    </row>
    <row r="56" spans="1:104" x14ac:dyDescent="0.2">
      <c r="A56" s="159"/>
      <c r="B56" s="160" t="s">
        <v>68</v>
      </c>
      <c r="C56" s="161" t="str">
        <f>CONCATENATE(B54," ",C54)</f>
        <v>99 Staveništní přesun hmot</v>
      </c>
      <c r="D56" s="159"/>
      <c r="E56" s="162"/>
      <c r="F56" s="162"/>
      <c r="G56" s="163">
        <f>SUM(G54:G55)</f>
        <v>0</v>
      </c>
      <c r="O56" s="150">
        <v>4</v>
      </c>
      <c r="BA56" s="164">
        <f>SUM(BA54:BA55)</f>
        <v>0</v>
      </c>
      <c r="BB56" s="164">
        <f>SUM(BB54:BB55)</f>
        <v>0</v>
      </c>
      <c r="BC56" s="164">
        <f>SUM(BC54:BC55)</f>
        <v>0</v>
      </c>
      <c r="BD56" s="164">
        <f>SUM(BD54:BD55)</f>
        <v>0</v>
      </c>
      <c r="BE56" s="164">
        <f>SUM(BE54:BE55)</f>
        <v>0</v>
      </c>
    </row>
    <row r="57" spans="1:104" x14ac:dyDescent="0.2">
      <c r="A57" s="124"/>
      <c r="B57" s="124"/>
      <c r="C57" s="124"/>
      <c r="D57" s="124"/>
      <c r="E57" s="124"/>
      <c r="F57" s="124"/>
      <c r="G57" s="124"/>
    </row>
    <row r="58" spans="1:104" x14ac:dyDescent="0.2">
      <c r="E58" s="123"/>
    </row>
    <row r="59" spans="1:104" x14ac:dyDescent="0.2">
      <c r="E59" s="123"/>
    </row>
    <row r="60" spans="1:104" x14ac:dyDescent="0.2">
      <c r="E60" s="123"/>
    </row>
    <row r="61" spans="1:104" x14ac:dyDescent="0.2">
      <c r="E61" s="123"/>
    </row>
    <row r="62" spans="1:104" x14ac:dyDescent="0.2">
      <c r="E62" s="123"/>
    </row>
    <row r="63" spans="1:104" x14ac:dyDescent="0.2">
      <c r="E63" s="123"/>
    </row>
    <row r="64" spans="1:104" x14ac:dyDescent="0.2">
      <c r="E64" s="123"/>
    </row>
    <row r="65" spans="1:7" x14ac:dyDescent="0.2">
      <c r="E65" s="123"/>
    </row>
    <row r="66" spans="1:7" x14ac:dyDescent="0.2">
      <c r="E66" s="123"/>
    </row>
    <row r="67" spans="1:7" x14ac:dyDescent="0.2">
      <c r="E67" s="123"/>
    </row>
    <row r="68" spans="1:7" x14ac:dyDescent="0.2">
      <c r="E68" s="123"/>
    </row>
    <row r="69" spans="1:7" x14ac:dyDescent="0.2">
      <c r="E69" s="123"/>
    </row>
    <row r="70" spans="1:7" x14ac:dyDescent="0.2">
      <c r="E70" s="123"/>
    </row>
    <row r="71" spans="1:7" x14ac:dyDescent="0.2">
      <c r="E71" s="123"/>
    </row>
    <row r="72" spans="1:7" x14ac:dyDescent="0.2">
      <c r="E72" s="123"/>
    </row>
    <row r="73" spans="1:7" x14ac:dyDescent="0.2">
      <c r="E73" s="123"/>
    </row>
    <row r="74" spans="1:7" x14ac:dyDescent="0.2">
      <c r="E74" s="123"/>
    </row>
    <row r="75" spans="1:7" x14ac:dyDescent="0.2">
      <c r="E75" s="123"/>
    </row>
    <row r="76" spans="1:7" x14ac:dyDescent="0.2">
      <c r="E76" s="123"/>
    </row>
    <row r="77" spans="1:7" x14ac:dyDescent="0.2">
      <c r="E77" s="123"/>
    </row>
    <row r="78" spans="1:7" x14ac:dyDescent="0.2">
      <c r="E78" s="123"/>
    </row>
    <row r="79" spans="1:7" x14ac:dyDescent="0.2">
      <c r="E79" s="123"/>
    </row>
    <row r="80" spans="1:7" x14ac:dyDescent="0.2">
      <c r="A80" s="165"/>
      <c r="B80" s="165"/>
      <c r="C80" s="165"/>
      <c r="D80" s="165"/>
      <c r="E80" s="165"/>
      <c r="F80" s="165"/>
      <c r="G80" s="165"/>
    </row>
    <row r="81" spans="1:7" x14ac:dyDescent="0.2">
      <c r="A81" s="165"/>
      <c r="B81" s="165"/>
      <c r="C81" s="165"/>
      <c r="D81" s="165"/>
      <c r="E81" s="165"/>
      <c r="F81" s="165"/>
      <c r="G81" s="165"/>
    </row>
    <row r="82" spans="1:7" x14ac:dyDescent="0.2">
      <c r="A82" s="165"/>
      <c r="B82" s="165"/>
      <c r="C82" s="165"/>
      <c r="D82" s="165"/>
      <c r="E82" s="165"/>
      <c r="F82" s="165"/>
      <c r="G82" s="165"/>
    </row>
    <row r="83" spans="1:7" x14ac:dyDescent="0.2">
      <c r="A83" s="165"/>
      <c r="B83" s="165"/>
      <c r="C83" s="165"/>
      <c r="D83" s="165"/>
      <c r="E83" s="165"/>
      <c r="F83" s="165"/>
      <c r="G83" s="165"/>
    </row>
    <row r="84" spans="1:7" x14ac:dyDescent="0.2">
      <c r="E84" s="123"/>
    </row>
    <row r="85" spans="1:7" x14ac:dyDescent="0.2">
      <c r="E85" s="123"/>
    </row>
    <row r="86" spans="1:7" x14ac:dyDescent="0.2">
      <c r="E86" s="123"/>
    </row>
    <row r="87" spans="1:7" x14ac:dyDescent="0.2">
      <c r="E87" s="123"/>
    </row>
    <row r="88" spans="1:7" x14ac:dyDescent="0.2">
      <c r="E88" s="123"/>
    </row>
    <row r="89" spans="1:7" x14ac:dyDescent="0.2">
      <c r="E89" s="123"/>
    </row>
    <row r="90" spans="1:7" x14ac:dyDescent="0.2">
      <c r="E90" s="123"/>
    </row>
    <row r="91" spans="1:7" x14ac:dyDescent="0.2">
      <c r="E91" s="123"/>
    </row>
    <row r="92" spans="1:7" x14ac:dyDescent="0.2">
      <c r="E92" s="123"/>
    </row>
    <row r="93" spans="1:7" x14ac:dyDescent="0.2">
      <c r="E93" s="123"/>
    </row>
    <row r="94" spans="1:7" x14ac:dyDescent="0.2">
      <c r="E94" s="123"/>
    </row>
    <row r="95" spans="1:7" x14ac:dyDescent="0.2">
      <c r="E95" s="123"/>
    </row>
    <row r="96" spans="1:7" x14ac:dyDescent="0.2">
      <c r="E96" s="123"/>
    </row>
    <row r="97" spans="5:5" x14ac:dyDescent="0.2">
      <c r="E97" s="123"/>
    </row>
    <row r="98" spans="5:5" x14ac:dyDescent="0.2">
      <c r="E98" s="123"/>
    </row>
    <row r="99" spans="5:5" x14ac:dyDescent="0.2">
      <c r="E99" s="123"/>
    </row>
    <row r="100" spans="5:5" x14ac:dyDescent="0.2">
      <c r="E100" s="123"/>
    </row>
    <row r="101" spans="5:5" x14ac:dyDescent="0.2">
      <c r="E101" s="123"/>
    </row>
    <row r="102" spans="5:5" x14ac:dyDescent="0.2">
      <c r="E102" s="123"/>
    </row>
    <row r="103" spans="5:5" x14ac:dyDescent="0.2">
      <c r="E103" s="123"/>
    </row>
    <row r="104" spans="5:5" x14ac:dyDescent="0.2">
      <c r="E104" s="123"/>
    </row>
    <row r="105" spans="5:5" x14ac:dyDescent="0.2">
      <c r="E105" s="123"/>
    </row>
    <row r="106" spans="5:5" x14ac:dyDescent="0.2">
      <c r="E106" s="123"/>
    </row>
    <row r="107" spans="5:5" x14ac:dyDescent="0.2">
      <c r="E107" s="123"/>
    </row>
    <row r="108" spans="5:5" x14ac:dyDescent="0.2">
      <c r="E108" s="123"/>
    </row>
    <row r="109" spans="5:5" x14ac:dyDescent="0.2">
      <c r="E109" s="123"/>
    </row>
    <row r="110" spans="5:5" x14ac:dyDescent="0.2">
      <c r="E110" s="123"/>
    </row>
    <row r="111" spans="5:5" x14ac:dyDescent="0.2">
      <c r="E111" s="123"/>
    </row>
    <row r="112" spans="5:5" x14ac:dyDescent="0.2">
      <c r="E112" s="123"/>
    </row>
    <row r="113" spans="1:7" x14ac:dyDescent="0.2">
      <c r="E113" s="123"/>
    </row>
    <row r="114" spans="1:7" x14ac:dyDescent="0.2">
      <c r="E114" s="123"/>
    </row>
    <row r="115" spans="1:7" x14ac:dyDescent="0.2">
      <c r="A115" s="166"/>
      <c r="B115" s="166"/>
    </row>
    <row r="116" spans="1:7" x14ac:dyDescent="0.2">
      <c r="A116" s="165"/>
      <c r="B116" s="165"/>
      <c r="C116" s="168"/>
      <c r="D116" s="168"/>
      <c r="E116" s="169"/>
      <c r="F116" s="168"/>
      <c r="G116" s="170"/>
    </row>
    <row r="117" spans="1:7" x14ac:dyDescent="0.2">
      <c r="A117" s="171"/>
      <c r="B117" s="171"/>
      <c r="C117" s="165"/>
      <c r="D117" s="165"/>
      <c r="E117" s="172"/>
      <c r="F117" s="165"/>
      <c r="G117" s="165"/>
    </row>
    <row r="118" spans="1:7" x14ac:dyDescent="0.2">
      <c r="A118" s="165"/>
      <c r="B118" s="165"/>
      <c r="C118" s="165"/>
      <c r="D118" s="165"/>
      <c r="E118" s="172"/>
      <c r="F118" s="165"/>
      <c r="G118" s="165"/>
    </row>
    <row r="119" spans="1:7" x14ac:dyDescent="0.2">
      <c r="A119" s="165"/>
      <c r="B119" s="165"/>
      <c r="C119" s="165"/>
      <c r="D119" s="165"/>
      <c r="E119" s="172"/>
      <c r="F119" s="165"/>
      <c r="G119" s="165"/>
    </row>
    <row r="120" spans="1:7" x14ac:dyDescent="0.2">
      <c r="A120" s="165"/>
      <c r="B120" s="165"/>
      <c r="C120" s="165"/>
      <c r="D120" s="165"/>
      <c r="E120" s="172"/>
      <c r="F120" s="165"/>
      <c r="G120" s="165"/>
    </row>
    <row r="121" spans="1:7" x14ac:dyDescent="0.2">
      <c r="A121" s="165"/>
      <c r="B121" s="165"/>
      <c r="C121" s="165"/>
      <c r="D121" s="165"/>
      <c r="E121" s="172"/>
      <c r="F121" s="165"/>
      <c r="G121" s="165"/>
    </row>
    <row r="122" spans="1:7" x14ac:dyDescent="0.2">
      <c r="A122" s="165"/>
      <c r="B122" s="165"/>
      <c r="C122" s="165"/>
      <c r="D122" s="165"/>
      <c r="E122" s="172"/>
      <c r="F122" s="165"/>
      <c r="G122" s="165"/>
    </row>
    <row r="123" spans="1:7" x14ac:dyDescent="0.2">
      <c r="A123" s="165"/>
      <c r="B123" s="165"/>
      <c r="C123" s="165"/>
      <c r="D123" s="165"/>
      <c r="E123" s="172"/>
      <c r="F123" s="165"/>
      <c r="G123" s="165"/>
    </row>
    <row r="124" spans="1:7" x14ac:dyDescent="0.2">
      <c r="A124" s="165"/>
      <c r="B124" s="165"/>
      <c r="C124" s="165"/>
      <c r="D124" s="165"/>
      <c r="E124" s="172"/>
      <c r="F124" s="165"/>
      <c r="G124" s="165"/>
    </row>
    <row r="125" spans="1:7" x14ac:dyDescent="0.2">
      <c r="A125" s="165"/>
      <c r="B125" s="165"/>
      <c r="C125" s="165"/>
      <c r="D125" s="165"/>
      <c r="E125" s="172"/>
      <c r="F125" s="165"/>
      <c r="G125" s="165"/>
    </row>
    <row r="126" spans="1:7" x14ac:dyDescent="0.2">
      <c r="A126" s="165"/>
      <c r="B126" s="165"/>
      <c r="C126" s="165"/>
      <c r="D126" s="165"/>
      <c r="E126" s="172"/>
      <c r="F126" s="165"/>
      <c r="G126" s="165"/>
    </row>
    <row r="127" spans="1:7" x14ac:dyDescent="0.2">
      <c r="A127" s="165"/>
      <c r="B127" s="165"/>
      <c r="C127" s="165"/>
      <c r="D127" s="165"/>
      <c r="E127" s="172"/>
      <c r="F127" s="165"/>
      <c r="G127" s="165"/>
    </row>
    <row r="128" spans="1:7" x14ac:dyDescent="0.2">
      <c r="A128" s="165"/>
      <c r="B128" s="165"/>
      <c r="C128" s="165"/>
      <c r="D128" s="165"/>
      <c r="E128" s="172"/>
      <c r="F128" s="165"/>
      <c r="G128" s="165"/>
    </row>
    <row r="129" spans="1:7" x14ac:dyDescent="0.2">
      <c r="A129" s="165"/>
      <c r="B129" s="165"/>
      <c r="C129" s="165"/>
      <c r="D129" s="165"/>
      <c r="E129" s="172"/>
      <c r="F129" s="165"/>
      <c r="G129" s="165"/>
    </row>
  </sheetData>
  <mergeCells count="10">
    <mergeCell ref="C41:G41"/>
    <mergeCell ref="C49:G49"/>
    <mergeCell ref="A1:G1"/>
    <mergeCell ref="A3:B3"/>
    <mergeCell ref="A4:B4"/>
    <mergeCell ref="E4:G4"/>
    <mergeCell ref="C26:G26"/>
    <mergeCell ref="C28:G28"/>
    <mergeCell ref="C30:G30"/>
    <mergeCell ref="C36:G36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Antonín Holiš</cp:lastModifiedBy>
  <cp:lastPrinted>2015-06-01T12:17:43Z</cp:lastPrinted>
  <dcterms:created xsi:type="dcterms:W3CDTF">2014-09-04T14:41:54Z</dcterms:created>
  <dcterms:modified xsi:type="dcterms:W3CDTF">2015-06-01T12:17:52Z</dcterms:modified>
</cp:coreProperties>
</file>